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DD74F89A-AE18-4422-93B7-2192F0BBFEC4}" xr6:coauthVersionLast="47" xr6:coauthVersionMax="47" xr10:uidLastSave="{00000000-0000-0000-0000-000000000000}"/>
  <bookViews>
    <workbookView xWindow="-110" yWindow="-110" windowWidth="19420" windowHeight="11620" firstSheet="8" activeTab="8"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state="hidden" r:id="rId13"/>
    <sheet name="Option_2 Workings" sheetId="90" state="hidden" r:id="rId14"/>
    <sheet name="Option_3" sheetId="68" state="hidden" r:id="rId15"/>
    <sheet name="Option_3 Workings" sheetId="91" state="hidden" r:id="rId16"/>
    <sheet name="Option_4" sheetId="69" state="hidden" r:id="rId17"/>
    <sheet name="Option_4 Workings" sheetId="92" state="hidden"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75" l="1"/>
  <c r="B10" i="74"/>
  <c r="B10" i="73"/>
  <c r="B10" i="72"/>
  <c r="B10" i="71"/>
  <c r="B10" i="70"/>
  <c r="B10" i="69"/>
  <c r="B10" i="68"/>
  <c r="B10" i="67"/>
  <c r="B10" i="88"/>
  <c r="B20" i="75"/>
  <c r="B20" i="74"/>
  <c r="B20" i="73"/>
  <c r="B20" i="72"/>
  <c r="B20" i="71"/>
  <c r="B20" i="70"/>
  <c r="B20" i="69"/>
  <c r="B20" i="68"/>
  <c r="B20" i="67"/>
  <c r="B20" i="88"/>
  <c r="E186" i="63"/>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s="1"/>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Z75" i="75" l="1"/>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X81" i="70"/>
  <c r="X82" i="70" s="1"/>
  <c r="AR103" i="70" s="1"/>
  <c r="W81" i="70"/>
  <c r="W82" i="70" s="1"/>
  <c r="V81" i="70"/>
  <c r="V82" i="70" s="1"/>
  <c r="U81" i="70"/>
  <c r="U82" i="70" s="1"/>
  <c r="T81" i="70"/>
  <c r="T82" i="70" s="1"/>
  <c r="T83" i="70" s="1"/>
  <c r="S81" i="70"/>
  <c r="S82" i="70" s="1"/>
  <c r="AV98" i="70" s="1"/>
  <c r="R81" i="70"/>
  <c r="R82" i="70" s="1"/>
  <c r="AU97" i="70" s="1"/>
  <c r="Q81" i="70"/>
  <c r="Q82" i="70" s="1"/>
  <c r="V96" i="70" s="1"/>
  <c r="P81" i="70"/>
  <c r="P82" i="70" s="1"/>
  <c r="O81" i="70"/>
  <c r="O82" i="70" s="1"/>
  <c r="N81" i="70"/>
  <c r="N82" i="70" s="1"/>
  <c r="AB93" i="70" s="1"/>
  <c r="M81" i="70"/>
  <c r="M82" i="70" s="1"/>
  <c r="AS92" i="70" s="1"/>
  <c r="L81" i="70"/>
  <c r="L82" i="70" s="1"/>
  <c r="M91" i="70" s="1"/>
  <c r="K81" i="70"/>
  <c r="K82" i="70" s="1"/>
  <c r="AR90" i="70" s="1"/>
  <c r="J81" i="70"/>
  <c r="J82" i="70" s="1"/>
  <c r="I81" i="70"/>
  <c r="I82" i="70" s="1"/>
  <c r="AU88" i="70" s="1"/>
  <c r="H81" i="70"/>
  <c r="H82" i="70" s="1"/>
  <c r="G81" i="70"/>
  <c r="G82" i="70" s="1"/>
  <c r="AC86" i="70" s="1"/>
  <c r="F81" i="70"/>
  <c r="F82" i="70" s="1"/>
  <c r="AZ85" i="70" s="1"/>
  <c r="E81" i="70"/>
  <c r="E82" i="70" s="1"/>
  <c r="AN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I82" i="69" s="1"/>
  <c r="AS88" i="69" s="1"/>
  <c r="H81" i="69"/>
  <c r="H82" i="69" s="1"/>
  <c r="BB87" i="69" s="1"/>
  <c r="G81" i="69"/>
  <c r="G82" i="69" s="1"/>
  <c r="AZ86" i="69" s="1"/>
  <c r="F81" i="69"/>
  <c r="F82" i="69" s="1"/>
  <c r="E81" i="69"/>
  <c r="E82" i="69" s="1"/>
  <c r="AY84" i="69" s="1"/>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X82" i="68" s="1"/>
  <c r="AZ103" i="68" s="1"/>
  <c r="W81" i="68"/>
  <c r="W82" i="68" s="1"/>
  <c r="V81" i="68"/>
  <c r="V82" i="68" s="1"/>
  <c r="BA101" i="68" s="1"/>
  <c r="U81" i="68"/>
  <c r="U82" i="68" s="1"/>
  <c r="AW100" i="68" s="1"/>
  <c r="T81" i="68"/>
  <c r="T82" i="68" s="1"/>
  <c r="AT99" i="68" s="1"/>
  <c r="S81" i="68"/>
  <c r="S82" i="68" s="1"/>
  <c r="AR98" i="68" s="1"/>
  <c r="R81" i="68"/>
  <c r="R82" i="68" s="1"/>
  <c r="Q81" i="68"/>
  <c r="Q82" i="68" s="1"/>
  <c r="AQ96" i="68" s="1"/>
  <c r="P81" i="68"/>
  <c r="P82" i="68" s="1"/>
  <c r="O81" i="68"/>
  <c r="O82" i="68" s="1"/>
  <c r="N81" i="68"/>
  <c r="N82" i="68" s="1"/>
  <c r="AW93" i="68" s="1"/>
  <c r="M81" i="68"/>
  <c r="M82" i="68" s="1"/>
  <c r="BA92" i="68" s="1"/>
  <c r="L81" i="68"/>
  <c r="L82" i="68" s="1"/>
  <c r="K81" i="68"/>
  <c r="K82" i="68" s="1"/>
  <c r="AZ90" i="68" s="1"/>
  <c r="J81" i="68"/>
  <c r="J82" i="68" s="1"/>
  <c r="AU89" i="68" s="1"/>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P81" i="67"/>
  <c r="P82" i="67" s="1"/>
  <c r="AN95" i="67" s="1"/>
  <c r="O81" i="67"/>
  <c r="O82" i="67" s="1"/>
  <c r="AP94" i="67" s="1"/>
  <c r="N81" i="67"/>
  <c r="N82" i="67" s="1"/>
  <c r="M81" i="67"/>
  <c r="M82" i="67" s="1"/>
  <c r="L81" i="67"/>
  <c r="L82" i="67" s="1"/>
  <c r="K81" i="67"/>
  <c r="K82" i="67" s="1"/>
  <c r="AX90" i="67" s="1"/>
  <c r="J81" i="67"/>
  <c r="J82" i="67" s="1"/>
  <c r="S89" i="67" s="1"/>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U93" i="67" l="1"/>
  <c r="AG93" i="67"/>
  <c r="BA96" i="67"/>
  <c r="AS96" i="67"/>
  <c r="AR87" i="70"/>
  <c r="AQ87" i="70"/>
  <c r="AY89" i="70"/>
  <c r="Z89" i="70"/>
  <c r="AV95" i="70"/>
  <c r="AU95" i="70"/>
  <c r="BA100" i="70"/>
  <c r="AP100" i="70"/>
  <c r="AY104" i="70"/>
  <c r="AZ104" i="70"/>
  <c r="AR95" i="74"/>
  <c r="Z95" i="74"/>
  <c r="W95" i="74"/>
  <c r="AX95" i="74"/>
  <c r="AU95" i="74"/>
  <c r="AL95" i="74"/>
  <c r="AI95" i="74"/>
  <c r="AR91" i="67"/>
  <c r="BB91" i="67"/>
  <c r="AP91" i="67"/>
  <c r="AD91" i="67"/>
  <c r="R91" i="67"/>
  <c r="AQ105" i="74"/>
  <c r="AT105" i="74"/>
  <c r="AH105" i="74"/>
  <c r="AW92" i="67"/>
  <c r="Y92" i="67"/>
  <c r="M83" i="68"/>
  <c r="R90" i="67"/>
  <c r="O93" i="67"/>
  <c r="AA96" i="67"/>
  <c r="AD102" i="67"/>
  <c r="AS105" i="67"/>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X90" i="67"/>
  <c r="U93" i="67"/>
  <c r="AG96" i="67"/>
  <c r="AJ102" i="67"/>
  <c r="AY105" i="67"/>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AD90" i="67"/>
  <c r="AA93" i="67"/>
  <c r="AM96" i="67"/>
  <c r="AP102" i="67"/>
  <c r="AD106" i="67"/>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P90" i="67"/>
  <c r="AM93" i="67"/>
  <c r="AY96" i="67"/>
  <c r="BB102" i="67"/>
  <c r="AP106" i="67"/>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AV90" i="67"/>
  <c r="AS93" i="67"/>
  <c r="U97" i="67"/>
  <c r="AE104" i="67"/>
  <c r="AV106" i="67"/>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BB90" i="67"/>
  <c r="AY93" i="67"/>
  <c r="AA97" i="67"/>
  <c r="AK104" i="67"/>
  <c r="BB106" i="67"/>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AD94" i="67"/>
  <c r="AM97" i="67"/>
  <c r="AW104" i="67"/>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AE89" i="67"/>
  <c r="AS97" i="67"/>
  <c r="AA105" i="67"/>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AQ89" i="67"/>
  <c r="AY97" i="67"/>
  <c r="AG105" i="67"/>
  <c r="I87" i="70"/>
  <c r="AJ88" i="70"/>
  <c r="U90" i="70"/>
  <c r="AT97" i="70"/>
  <c r="Z104" i="70"/>
  <c r="AQ106" i="70"/>
  <c r="Z85" i="73"/>
  <c r="AY86" i="73"/>
  <c r="AF88" i="73"/>
  <c r="AP90" i="73"/>
  <c r="AX93" i="73"/>
  <c r="AS95" i="73"/>
  <c r="AS98" i="73"/>
  <c r="AX100" i="73"/>
  <c r="AJ104" i="73"/>
  <c r="AE84" i="74"/>
  <c r="BA86" i="74"/>
  <c r="W92" i="74"/>
  <c r="AZ99" i="74"/>
  <c r="X88" i="75"/>
  <c r="AM91" i="75"/>
  <c r="AK98" i="75"/>
  <c r="AG106" i="75"/>
  <c r="J83" i="68"/>
  <c r="L90" i="67"/>
  <c r="U96" i="67"/>
  <c r="X102" i="67"/>
  <c r="AM105" i="67"/>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AT84" i="71"/>
  <c r="AH84" i="71"/>
  <c r="V84" i="71"/>
  <c r="J84" i="71"/>
  <c r="AS84" i="7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BA85" i="69"/>
  <c r="AO85" i="69"/>
  <c r="AC85" i="69"/>
  <c r="Q85" i="69"/>
  <c r="AZ85" i="69"/>
  <c r="AN85" i="69"/>
  <c r="AB85" i="69"/>
  <c r="P85"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BA84" i="69"/>
  <c r="R86" i="69"/>
  <c r="AD86" i="69"/>
  <c r="AP86" i="69"/>
  <c r="BB86" i="69"/>
  <c r="T87" i="69"/>
  <c r="AF87" i="69"/>
  <c r="AR87" i="69"/>
  <c r="K88" i="69"/>
  <c r="W88" i="69"/>
  <c r="AI88" i="69"/>
  <c r="AU88"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P86" i="69"/>
  <c r="AB86" i="69"/>
  <c r="AN86" i="69"/>
  <c r="R87" i="69"/>
  <c r="AD87" i="69"/>
  <c r="AP87" i="69"/>
  <c r="U88" i="69"/>
  <c r="AG88"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M89"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H83" i="71"/>
  <c r="H134" i="71" s="1"/>
  <c r="P83" i="71"/>
  <c r="P134" i="71" s="1"/>
  <c r="X83" i="71"/>
  <c r="X134" i="71" s="1"/>
  <c r="I83" i="71"/>
  <c r="I134" i="71" s="1"/>
  <c r="Q128" i="71"/>
  <c r="Q83" i="71"/>
  <c r="Y83" i="71"/>
  <c r="J83" i="71"/>
  <c r="R83" i="71"/>
  <c r="Z83" i="71"/>
  <c r="Z134" i="71" s="1"/>
  <c r="K83" i="71"/>
  <c r="K134" i="71" s="1"/>
  <c r="S83" i="71"/>
  <c r="AA83" i="71"/>
  <c r="AA134" i="71" s="1"/>
  <c r="W83" i="71"/>
  <c r="W134" i="71" s="1"/>
  <c r="L83" i="71"/>
  <c r="L134" i="71" s="1"/>
  <c r="T83" i="71"/>
  <c r="T134" i="71" s="1"/>
  <c r="O83" i="71"/>
  <c r="O134" i="71" s="1"/>
  <c r="AQ128" i="71"/>
  <c r="E83" i="71"/>
  <c r="M83" i="71"/>
  <c r="U83" i="71"/>
  <c r="K128" i="71"/>
  <c r="F83" i="71"/>
  <c r="F134" i="71" s="1"/>
  <c r="N83" i="71"/>
  <c r="N134" i="71" s="1"/>
  <c r="V83" i="71"/>
  <c r="V134" i="71" s="1"/>
  <c r="AS128" i="71"/>
  <c r="F128" i="71"/>
  <c r="AL128" i="71"/>
  <c r="BB128" i="71"/>
  <c r="AF128" i="71"/>
  <c r="I128"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V83" i="68"/>
  <c r="T83" i="68"/>
  <c r="Q83" i="68"/>
  <c r="Y83" i="68"/>
  <c r="N83" i="68"/>
  <c r="K83" i="68"/>
  <c r="AA83" i="68"/>
  <c r="L83" i="68"/>
  <c r="S83" i="68"/>
  <c r="O83" i="68"/>
  <c r="W83" i="68"/>
  <c r="N83" i="67"/>
  <c r="V83" i="67"/>
  <c r="W83" i="67"/>
  <c r="P83" i="67"/>
  <c r="S83" i="67"/>
  <c r="O83" i="67"/>
  <c r="T83" i="67"/>
  <c r="Q83" i="67"/>
  <c r="Y83" i="67"/>
  <c r="U83" i="67"/>
  <c r="K83" i="67"/>
  <c r="L83" i="67"/>
  <c r="Z83" i="67"/>
  <c r="X83" i="67"/>
  <c r="M83" i="67"/>
  <c r="AT128" i="71"/>
  <c r="J128" i="71"/>
  <c r="AN128" i="71"/>
  <c r="H128" i="71"/>
  <c r="G134" i="71"/>
  <c r="J134" i="71"/>
  <c r="M134" i="71"/>
  <c r="Q134" i="71"/>
  <c r="R134" i="71"/>
  <c r="S134" i="71"/>
  <c r="U134" i="71"/>
  <c r="Y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B128" i="71" l="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0"/>
  <c r="AM195" i="70"/>
  <c r="AL195" i="70"/>
  <c r="AK195" i="70"/>
  <c r="AJ195" i="70"/>
  <c r="AI195" i="70"/>
  <c r="AH195" i="70"/>
  <c r="AG195" i="70"/>
  <c r="AF195" i="70"/>
  <c r="AE195" i="70"/>
  <c r="AD195" i="70"/>
  <c r="AC195" i="70"/>
  <c r="AB195" i="70"/>
  <c r="AA195" i="70"/>
  <c r="Z195" i="70"/>
  <c r="Y195" i="70"/>
  <c r="X195" i="70"/>
  <c r="W195" i="70"/>
  <c r="V195" i="70"/>
  <c r="U195" i="70"/>
  <c r="T195" i="70"/>
  <c r="S195" i="70"/>
  <c r="R195" i="70"/>
  <c r="Q195" i="70"/>
  <c r="P195" i="70"/>
  <c r="O195" i="70"/>
  <c r="N195" i="70"/>
  <c r="M195" i="70"/>
  <c r="L195" i="70"/>
  <c r="K195" i="70"/>
  <c r="J195" i="70"/>
  <c r="I195" i="70"/>
  <c r="H195" i="70"/>
  <c r="G195" i="70"/>
  <c r="F195" i="70"/>
  <c r="E195" i="70"/>
  <c r="AM195" i="69"/>
  <c r="AL195" i="69"/>
  <c r="AK195" i="69"/>
  <c r="AJ195" i="69"/>
  <c r="AI195" i="69"/>
  <c r="AH195" i="69"/>
  <c r="AG195" i="69"/>
  <c r="AF195" i="69"/>
  <c r="AE195" i="69"/>
  <c r="AD195" i="69"/>
  <c r="AC195" i="69"/>
  <c r="AB195" i="69"/>
  <c r="AA195" i="69"/>
  <c r="Z195" i="69"/>
  <c r="Y195" i="69"/>
  <c r="X195" i="69"/>
  <c r="W195" i="69"/>
  <c r="V195" i="69"/>
  <c r="U195" i="69"/>
  <c r="T195" i="69"/>
  <c r="S195" i="69"/>
  <c r="R195" i="69"/>
  <c r="Q195" i="69"/>
  <c r="P195" i="69"/>
  <c r="O195" i="69"/>
  <c r="N195" i="69"/>
  <c r="M195" i="69"/>
  <c r="L195" i="69"/>
  <c r="K195" i="69"/>
  <c r="J195" i="69"/>
  <c r="I195" i="69"/>
  <c r="H195" i="69"/>
  <c r="G195" i="69"/>
  <c r="F195" i="69"/>
  <c r="E195" i="69"/>
  <c r="AN195" i="73" l="1"/>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AF197" i="68"/>
  <c r="AE197" i="68"/>
  <c r="AC197" i="68"/>
  <c r="X197" i="68"/>
  <c r="U198" i="68"/>
  <c r="H191" i="68"/>
  <c r="G197" i="68"/>
  <c r="O198" i="67"/>
  <c r="AD198" i="67"/>
  <c r="Z191" i="67"/>
  <c r="T191" i="67"/>
  <c r="M191" i="67"/>
  <c r="L197" i="67"/>
  <c r="J198" i="67"/>
  <c r="H197" i="67"/>
  <c r="E191" i="67"/>
  <c r="AO195" i="75" l="1"/>
  <c r="AN195" i="74"/>
  <c r="AO195" i="73"/>
  <c r="AN195" i="72"/>
  <c r="AN195" i="71"/>
  <c r="AO195" i="70"/>
  <c r="AN195" i="69"/>
  <c r="AC198" i="68"/>
  <c r="AD191" i="71"/>
  <c r="X197" i="67"/>
  <c r="Y191" i="69"/>
  <c r="AG197" i="69"/>
  <c r="J191" i="67"/>
  <c r="R191" i="67"/>
  <c r="R198" i="67"/>
  <c r="Z198" i="67"/>
  <c r="AH191" i="67"/>
  <c r="AH198" i="67"/>
  <c r="P197" i="67"/>
  <c r="P191" i="67"/>
  <c r="Q197" i="67"/>
  <c r="E198" i="73"/>
  <c r="I197" i="67"/>
  <c r="AB191" i="68"/>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AG197" i="67"/>
  <c r="S191" i="68"/>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R191" i="68"/>
  <c r="Z198" i="68"/>
  <c r="Z197" i="68"/>
  <c r="Z191" i="68"/>
  <c r="I198" i="68"/>
  <c r="I197" i="68"/>
  <c r="Q198" i="68"/>
  <c r="Q197" i="68"/>
  <c r="Y198" i="68"/>
  <c r="Y197" i="68"/>
  <c r="AG198" i="68"/>
  <c r="AG197" i="68"/>
  <c r="I191" i="68"/>
  <c r="Y191" i="68"/>
  <c r="O197" i="68"/>
  <c r="J198" i="68"/>
  <c r="J197" i="68"/>
  <c r="J191" i="68"/>
  <c r="Q191" i="68"/>
  <c r="AG191" i="68"/>
  <c r="F191" i="68"/>
  <c r="F198" i="68"/>
  <c r="F197" i="68"/>
  <c r="N191" i="68"/>
  <c r="N198" i="68"/>
  <c r="N197" i="68"/>
  <c r="V198" i="68"/>
  <c r="V191" i="68"/>
  <c r="V197" i="68"/>
  <c r="AD191" i="68"/>
  <c r="AD198" i="68"/>
  <c r="AD197" i="68"/>
  <c r="AH198" i="68"/>
  <c r="AH197" i="68"/>
  <c r="AH191" i="68"/>
  <c r="G191" i="68"/>
  <c r="G198" i="68"/>
  <c r="O191" i="68"/>
  <c r="O198" i="68"/>
  <c r="W191" i="68"/>
  <c r="W198" i="68"/>
  <c r="AE191" i="68"/>
  <c r="AE198" i="68"/>
  <c r="W197" i="68"/>
  <c r="L198" i="68"/>
  <c r="T198" i="68"/>
  <c r="AB198" i="68"/>
  <c r="E191" i="68"/>
  <c r="M191" i="68"/>
  <c r="U191" i="68"/>
  <c r="AC191"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P195" i="70"/>
  <c r="AO195" i="69"/>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1" i="68"/>
  <c r="AJ197" i="67"/>
  <c r="AJ191" i="67"/>
  <c r="AJ198" i="67"/>
  <c r="AQ195" i="75" l="1"/>
  <c r="AP195" i="74"/>
  <c r="AQ195" i="73"/>
  <c r="AP195" i="72"/>
  <c r="AP195" i="71"/>
  <c r="AQ195" i="70"/>
  <c r="AP195" i="69"/>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7" i="68"/>
  <c r="AK198" i="68"/>
  <c r="AK197" i="67"/>
  <c r="AK198" i="67"/>
  <c r="AK191" i="67"/>
  <c r="AR195" i="75" l="1"/>
  <c r="AQ195" i="74"/>
  <c r="AR195" i="73"/>
  <c r="AQ195" i="72"/>
  <c r="AQ195" i="71"/>
  <c r="AR195" i="70"/>
  <c r="AQ195" i="69"/>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7" i="68"/>
  <c r="AL191" i="67"/>
  <c r="AL198" i="67"/>
  <c r="AL197" i="67"/>
  <c r="AS195" i="75" l="1"/>
  <c r="AR195" i="74"/>
  <c r="AS195" i="73"/>
  <c r="AR195" i="72"/>
  <c r="AR195" i="71"/>
  <c r="AS195" i="70"/>
  <c r="AR195" i="69"/>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7" i="68"/>
  <c r="AM191" i="67"/>
  <c r="AM197" i="67"/>
  <c r="AM198" i="67"/>
  <c r="AT195" i="75" l="1"/>
  <c r="AS195" i="74"/>
  <c r="AT195" i="73"/>
  <c r="AS195" i="72"/>
  <c r="AS195" i="71"/>
  <c r="AT195" i="70"/>
  <c r="AS195" i="69"/>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1" i="68"/>
  <c r="AN198" i="67"/>
  <c r="AN191" i="67"/>
  <c r="AN197" i="67"/>
  <c r="AU195" i="75" l="1"/>
  <c r="AT195" i="74"/>
  <c r="AU195" i="73"/>
  <c r="AT195" i="72"/>
  <c r="AT195" i="71"/>
  <c r="AU195" i="70"/>
  <c r="AT195" i="69"/>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8"/>
  <c r="AO191" i="67"/>
  <c r="AO198" i="67"/>
  <c r="AO197" i="67"/>
  <c r="AV195" i="75" l="1"/>
  <c r="AU195" i="74"/>
  <c r="AV195" i="73"/>
  <c r="AU195" i="72"/>
  <c r="AU195" i="71"/>
  <c r="AV195" i="70"/>
  <c r="AU195" i="69"/>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1" i="68"/>
  <c r="AP197" i="67"/>
  <c r="AP191" i="67"/>
  <c r="AP198" i="67"/>
  <c r="AW195" i="75" l="1"/>
  <c r="AV195" i="74"/>
  <c r="AW195" i="73"/>
  <c r="AV195" i="72"/>
  <c r="AV195" i="71"/>
  <c r="AW195" i="70"/>
  <c r="AV195" i="69"/>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1" i="68"/>
  <c r="AQ198" i="67"/>
  <c r="AQ197" i="67"/>
  <c r="AQ191" i="67"/>
  <c r="AX195" i="75" l="1"/>
  <c r="AW195" i="74"/>
  <c r="AX195" i="73"/>
  <c r="AW195" i="72"/>
  <c r="AW195" i="71"/>
  <c r="AX195" i="70"/>
  <c r="AW195" i="69"/>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1" i="68"/>
  <c r="AR198" i="67"/>
  <c r="AR197" i="67"/>
  <c r="AR191" i="67"/>
  <c r="AY195" i="75" l="1"/>
  <c r="AX195" i="74"/>
  <c r="AY195" i="73"/>
  <c r="AX195" i="72"/>
  <c r="AX195" i="71"/>
  <c r="AY195" i="70"/>
  <c r="AX195" i="69"/>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7" i="68"/>
  <c r="AS198" i="68"/>
  <c r="AS197" i="67"/>
  <c r="AS198" i="67"/>
  <c r="AS191" i="67"/>
  <c r="AZ195" i="75" l="1"/>
  <c r="AY195" i="74"/>
  <c r="AZ195" i="73"/>
  <c r="AY195" i="72"/>
  <c r="AY195" i="71"/>
  <c r="AZ195" i="70"/>
  <c r="AY195" i="69"/>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7" i="68"/>
  <c r="AT191" i="67"/>
  <c r="AT197" i="67"/>
  <c r="AT198" i="67"/>
  <c r="BA195" i="75" l="1"/>
  <c r="AZ195" i="74"/>
  <c r="BA195" i="73"/>
  <c r="AZ195" i="72"/>
  <c r="AZ195" i="71"/>
  <c r="BA195" i="70"/>
  <c r="AZ195" i="69"/>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7" i="68"/>
  <c r="AU191" i="67"/>
  <c r="AU197" i="67"/>
  <c r="AU198" i="67"/>
  <c r="BB195" i="75" l="1"/>
  <c r="BA195" i="74"/>
  <c r="BB195" i="73"/>
  <c r="BA195" i="72"/>
  <c r="BA195" i="71"/>
  <c r="BB195" i="70"/>
  <c r="BA195" i="69"/>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1" i="68"/>
  <c r="AV198" i="67"/>
  <c r="AV197" i="67"/>
  <c r="AV191" i="67"/>
  <c r="BB195" i="74" l="1"/>
  <c r="BB195" i="72"/>
  <c r="BB195" i="71"/>
  <c r="BB195" i="69"/>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1"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1"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1" i="68"/>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H71" i="68"/>
  <c r="G71" i="68"/>
  <c r="F71" i="68"/>
  <c r="E71" i="68"/>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G64" i="68"/>
  <c r="D26" i="68" s="1"/>
  <c r="F64" i="68"/>
  <c r="E64"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D10" i="2" a="1"/>
  <c r="H9" i="2" a="1"/>
  <c r="E9" i="2" a="1"/>
  <c r="D19" i="2" a="1"/>
  <c r="D17" i="2" a="1"/>
  <c r="D12" i="2" a="1"/>
  <c r="D18" i="2" a="1"/>
  <c r="D15" i="2" a="1"/>
  <c r="D14" i="2" a="1"/>
  <c r="D16" i="2" a="1"/>
  <c r="D13" i="2" a="1"/>
  <c r="D11" i="2" a="1"/>
  <c r="D9" i="2" a="1"/>
  <c r="E26" i="68" l="1"/>
  <c r="H82" i="68"/>
  <c r="I82" i="68"/>
  <c r="I83" i="68" s="1"/>
  <c r="E82" i="68"/>
  <c r="E83" i="68" s="1"/>
  <c r="F82" i="68"/>
  <c r="F83" i="68" s="1"/>
  <c r="G82" i="68"/>
  <c r="G83" i="68" s="1"/>
  <c r="F82" i="67"/>
  <c r="G82" i="67"/>
  <c r="G83" i="67" s="1"/>
  <c r="H82" i="67"/>
  <c r="H83" i="67"/>
  <c r="F26" i="67"/>
  <c r="I82" i="67"/>
  <c r="E82" i="67"/>
  <c r="E83" i="67"/>
  <c r="Q82" i="88"/>
  <c r="S82" i="88"/>
  <c r="S83" i="88" s="1"/>
  <c r="L82" i="88"/>
  <c r="L83" i="88" s="1"/>
  <c r="T82" i="88"/>
  <c r="T83" i="88" s="1"/>
  <c r="I82" i="88"/>
  <c r="J82" i="88"/>
  <c r="M82" i="88"/>
  <c r="U82" i="88"/>
  <c r="Y82" i="88"/>
  <c r="R82" i="88"/>
  <c r="R83" i="88" s="1"/>
  <c r="K82" i="88"/>
  <c r="K83" i="88" s="1"/>
  <c r="AA82" i="88"/>
  <c r="F82" i="88"/>
  <c r="F83" i="88" s="1"/>
  <c r="V82" i="88"/>
  <c r="V83" i="88"/>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D2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S134" i="68" s="1"/>
  <c r="AK75" i="68"/>
  <c r="AK77" i="68" s="1"/>
  <c r="AK134" i="68" s="1"/>
  <c r="AC75" i="68"/>
  <c r="AC77" i="68" s="1"/>
  <c r="U75" i="68"/>
  <c r="U77"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Y134"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S75" i="67"/>
  <c r="S77" i="67" s="1"/>
  <c r="K75" i="67"/>
  <c r="K77" i="67" s="1"/>
  <c r="F75" i="88"/>
  <c r="F77" i="88" s="1"/>
  <c r="F192" i="88" s="1"/>
  <c r="N75" i="88"/>
  <c r="N77" i="88" s="1"/>
  <c r="N192" i="88" s="1"/>
  <c r="V75" i="88"/>
  <c r="V77" i="88" s="1"/>
  <c r="V192" i="88" s="1"/>
  <c r="AD75" i="88"/>
  <c r="AD77" i="88" s="1"/>
  <c r="AD192" i="88" s="1"/>
  <c r="AL75" i="88"/>
  <c r="AL77" i="88" s="1"/>
  <c r="AL134"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S134" i="67" s="1"/>
  <c r="AI75" i="67"/>
  <c r="AI77" i="67" s="1"/>
  <c r="AI134" i="67" s="1"/>
  <c r="Z75" i="67"/>
  <c r="Z77" i="67" s="1"/>
  <c r="Z134"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AH134"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B75" i="69"/>
  <c r="AB77" i="69" s="1"/>
  <c r="J75" i="69"/>
  <c r="J77" i="69" s="1"/>
  <c r="AO75" i="68"/>
  <c r="AO77" i="68" s="1"/>
  <c r="Y75" i="68"/>
  <c r="Y77" i="68" s="1"/>
  <c r="Y134" i="68" s="1"/>
  <c r="I75" i="68"/>
  <c r="I77" i="68" s="1"/>
  <c r="F27" i="68" s="1"/>
  <c r="AQ75" i="67"/>
  <c r="AQ77"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X134"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BB134" i="67" s="1"/>
  <c r="H75" i="63"/>
  <c r="P75" i="63"/>
  <c r="X75" i="63"/>
  <c r="AF75" i="63"/>
  <c r="AN75" i="63"/>
  <c r="AV75" i="63"/>
  <c r="AW75" i="75"/>
  <c r="AW77" i="75" s="1"/>
  <c r="AV75" i="73"/>
  <c r="AV77" i="73" s="1"/>
  <c r="V75" i="72"/>
  <c r="V77" i="72" s="1"/>
  <c r="AB75" i="70"/>
  <c r="AB77" i="70" s="1"/>
  <c r="G75" i="69"/>
  <c r="G77" i="69" s="1"/>
  <c r="Q75" i="68"/>
  <c r="Q77" i="68" s="1"/>
  <c r="AD75" i="67"/>
  <c r="AD77" i="67" s="1"/>
  <c r="AD134" i="67" s="1"/>
  <c r="G75" i="67"/>
  <c r="G77" i="67" s="1"/>
  <c r="D2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C27" i="67" s="1"/>
  <c r="Z75" i="88"/>
  <c r="Z77" i="88" s="1"/>
  <c r="Z192" i="88" s="1"/>
  <c r="AS75" i="88"/>
  <c r="AS77" i="88" s="1"/>
  <c r="O75" i="63"/>
  <c r="AL75" i="63"/>
  <c r="R75" i="75"/>
  <c r="R77" i="75" s="1"/>
  <c r="AM75" i="73"/>
  <c r="AM77" i="73" s="1"/>
  <c r="AS75" i="71"/>
  <c r="AS77" i="71" s="1"/>
  <c r="AX75" i="69"/>
  <c r="AX77" i="69" s="1"/>
  <c r="AW75" i="68"/>
  <c r="AW77" i="68" s="1"/>
  <c r="AW134"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G134" i="68" s="1"/>
  <c r="AI75" i="88"/>
  <c r="AI77" i="88" s="1"/>
  <c r="AI192" i="88" s="1"/>
  <c r="AP75" i="88"/>
  <c r="AP77" i="88" s="1"/>
  <c r="B26" i="74"/>
  <c r="C26" i="74"/>
  <c r="D26" i="74"/>
  <c r="C27" i="73"/>
  <c r="B26" i="71"/>
  <c r="C26" i="70"/>
  <c r="E131" i="68"/>
  <c r="E130" i="68" s="1"/>
  <c r="E132" i="68" s="1"/>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Z134" i="69"/>
  <c r="E26" i="69"/>
  <c r="F26" i="69"/>
  <c r="F27" i="69"/>
  <c r="E27" i="68"/>
  <c r="F26" i="68"/>
  <c r="U134" i="68"/>
  <c r="BA134" i="68"/>
  <c r="B26" i="68"/>
  <c r="AC134" i="6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E130" i="71"/>
  <c r="E132" i="71" s="1"/>
  <c r="E133" i="71" s="1"/>
  <c r="E190" i="71" s="1"/>
  <c r="C26" i="71"/>
  <c r="D26" i="71"/>
  <c r="F26" i="71"/>
  <c r="S134" i="70"/>
  <c r="D26" i="70"/>
  <c r="K134" i="70"/>
  <c r="AA134" i="70"/>
  <c r="AH134" i="70"/>
  <c r="AP134" i="70"/>
  <c r="AX134" i="70"/>
  <c r="G26" i="70"/>
  <c r="AR134" i="69"/>
  <c r="AY134" i="69"/>
  <c r="T134" i="69"/>
  <c r="AZ134" i="69"/>
  <c r="R134" i="69"/>
  <c r="AX134" i="69"/>
  <c r="G26" i="69"/>
  <c r="B26" i="69"/>
  <c r="C26" i="69"/>
  <c r="D26" i="69"/>
  <c r="Q134" i="68"/>
  <c r="M134" i="68"/>
  <c r="C26" i="68"/>
  <c r="G26" i="68"/>
  <c r="E131" i="67"/>
  <c r="AA134" i="67"/>
  <c r="D26" i="67"/>
  <c r="E26" i="67"/>
  <c r="AQ134" i="67"/>
  <c r="AP134" i="67"/>
  <c r="B26" i="67"/>
  <c r="C26" i="67"/>
  <c r="G26" i="67"/>
  <c r="F26" i="88"/>
  <c r="G26" i="88"/>
  <c r="D26" i="88"/>
  <c r="E9" i="2"/>
  <c r="D16" i="2"/>
  <c r="D19" i="2"/>
  <c r="H9" i="2"/>
  <c r="D17" i="2"/>
  <c r="D15" i="2"/>
  <c r="D13" i="2"/>
  <c r="D9" i="2"/>
  <c r="D14" i="2"/>
  <c r="D11" i="2"/>
  <c r="D10" i="2"/>
  <c r="D12" i="2"/>
  <c r="D18" i="2"/>
  <c r="I134" i="68" l="1"/>
  <c r="F27" i="88"/>
  <c r="C27" i="88"/>
  <c r="B27" i="67"/>
  <c r="AF134" i="88"/>
  <c r="H134" i="88"/>
  <c r="E134" i="68"/>
  <c r="AW84" i="68"/>
  <c r="AL84" i="68"/>
  <c r="AP84" i="68"/>
  <c r="AS84" i="68"/>
  <c r="AV84" i="68"/>
  <c r="AX84" i="68"/>
  <c r="BB84" i="68"/>
  <c r="AH84" i="68"/>
  <c r="AN84" i="68"/>
  <c r="AT84" i="68"/>
  <c r="AJ84" i="68"/>
  <c r="AZ84" i="68"/>
  <c r="AE84" i="68"/>
  <c r="AK84" i="68"/>
  <c r="AC84" i="68"/>
  <c r="AQ84" i="68"/>
  <c r="AI84" i="68"/>
  <c r="AM84" i="68"/>
  <c r="AO84" i="68"/>
  <c r="F84" i="68"/>
  <c r="F128" i="68" s="1"/>
  <c r="AF84" i="68"/>
  <c r="AU84" i="68"/>
  <c r="AD84" i="68"/>
  <c r="AG84" i="68"/>
  <c r="AY84" i="68"/>
  <c r="BA84" i="68"/>
  <c r="AR84" i="68"/>
  <c r="AQ88" i="68"/>
  <c r="AG88" i="68"/>
  <c r="AI88" i="68"/>
  <c r="AO88" i="68"/>
  <c r="AS88" i="68"/>
  <c r="AU88" i="68"/>
  <c r="AL88" i="68"/>
  <c r="BA88" i="68"/>
  <c r="AC88" i="68"/>
  <c r="AX88" i="68"/>
  <c r="AD88" i="68"/>
  <c r="AF88" i="68"/>
  <c r="J88" i="68"/>
  <c r="AM88" i="68"/>
  <c r="AP88" i="68"/>
  <c r="AE88" i="68"/>
  <c r="AR88" i="68"/>
  <c r="AJ88" i="68"/>
  <c r="AY88" i="68"/>
  <c r="BB88" i="68"/>
  <c r="AH88" i="68"/>
  <c r="AV88" i="68"/>
  <c r="AN88" i="68"/>
  <c r="AT88" i="68"/>
  <c r="AK88" i="68"/>
  <c r="AZ88" i="68"/>
  <c r="AW88" i="68"/>
  <c r="AZ87" i="68"/>
  <c r="AO87" i="68"/>
  <c r="AG87" i="68"/>
  <c r="AV87" i="68"/>
  <c r="AY87" i="68"/>
  <c r="AJ87" i="68"/>
  <c r="BA87" i="68"/>
  <c r="AE87" i="68"/>
  <c r="AS87" i="68"/>
  <c r="AK87" i="68"/>
  <c r="AN87" i="68"/>
  <c r="AC87" i="68"/>
  <c r="AQ87" i="68"/>
  <c r="AH87" i="68"/>
  <c r="AW87" i="68"/>
  <c r="AT87" i="68"/>
  <c r="AD87" i="68"/>
  <c r="AF87" i="68"/>
  <c r="AL87" i="68"/>
  <c r="AP87" i="68"/>
  <c r="AR87" i="68"/>
  <c r="AI87" i="68"/>
  <c r="AX87" i="68"/>
  <c r="BB87" i="68"/>
  <c r="I87" i="68"/>
  <c r="AU87" i="68"/>
  <c r="AM87" i="68"/>
  <c r="AD86" i="68"/>
  <c r="H86" i="68"/>
  <c r="BA86" i="68"/>
  <c r="AY86" i="68"/>
  <c r="AW86" i="68"/>
  <c r="AU86" i="68"/>
  <c r="AS86" i="68"/>
  <c r="AQ86" i="68"/>
  <c r="AO86" i="68"/>
  <c r="AM86" i="68"/>
  <c r="AJ86" i="68"/>
  <c r="AK86" i="68"/>
  <c r="AI86" i="68"/>
  <c r="AG86" i="68"/>
  <c r="AE86" i="68"/>
  <c r="AC86" i="68"/>
  <c r="AH86" i="68"/>
  <c r="BB86" i="68"/>
  <c r="AZ86" i="68"/>
  <c r="AF86" i="68"/>
  <c r="AX86" i="68"/>
  <c r="AV86" i="68"/>
  <c r="AT86" i="68"/>
  <c r="AR86" i="68"/>
  <c r="AP86" i="68"/>
  <c r="AN86" i="68"/>
  <c r="AL86" i="68"/>
  <c r="H83" i="68"/>
  <c r="AW85" i="68"/>
  <c r="AC85" i="68"/>
  <c r="AI85" i="68"/>
  <c r="AZ85" i="68"/>
  <c r="AM85" i="68"/>
  <c r="AO85" i="68"/>
  <c r="AF85" i="68"/>
  <c r="AU85" i="68"/>
  <c r="AY85" i="68"/>
  <c r="BA85" i="68"/>
  <c r="AR85" i="68"/>
  <c r="AD85" i="68"/>
  <c r="AG85" i="68"/>
  <c r="AJ85" i="68"/>
  <c r="AL85" i="68"/>
  <c r="AP85" i="68"/>
  <c r="AS85" i="68"/>
  <c r="AV85" i="68"/>
  <c r="AX85" i="68"/>
  <c r="BB85" i="68"/>
  <c r="G85" i="68"/>
  <c r="AH85" i="68"/>
  <c r="AQ85" i="68"/>
  <c r="AN85" i="68"/>
  <c r="AE85" i="68"/>
  <c r="AT85" i="68"/>
  <c r="AK85" i="68"/>
  <c r="AY88" i="67"/>
  <c r="AS88" i="67"/>
  <c r="AQ88" i="67"/>
  <c r="AR88" i="67"/>
  <c r="BA88" i="67"/>
  <c r="AX88" i="67"/>
  <c r="AV88" i="67"/>
  <c r="AT88" i="67"/>
  <c r="AE88" i="67"/>
  <c r="AW88" i="67"/>
  <c r="AG88" i="67"/>
  <c r="AO88" i="67"/>
  <c r="AL88" i="67"/>
  <c r="AJ88" i="67"/>
  <c r="AH88" i="67"/>
  <c r="AC88" i="67"/>
  <c r="BB88" i="67"/>
  <c r="AZ88" i="67"/>
  <c r="AM88" i="67"/>
  <c r="J88" i="67"/>
  <c r="AP88" i="67"/>
  <c r="AU88" i="67"/>
  <c r="AD88" i="67"/>
  <c r="AN88" i="67"/>
  <c r="AK88" i="67"/>
  <c r="AI88" i="67"/>
  <c r="AF88" i="67"/>
  <c r="AX87" i="67"/>
  <c r="AJ87" i="67"/>
  <c r="AC87" i="67"/>
  <c r="AD87" i="67"/>
  <c r="AR87" i="67"/>
  <c r="AO87" i="67"/>
  <c r="AE87" i="67"/>
  <c r="AG87" i="67"/>
  <c r="AM87" i="67"/>
  <c r="AP87" i="67"/>
  <c r="AV87" i="67"/>
  <c r="AN87" i="67"/>
  <c r="BA87" i="67"/>
  <c r="AK87" i="67"/>
  <c r="AY87" i="67"/>
  <c r="AZ87" i="67"/>
  <c r="I87" i="67"/>
  <c r="AI87" i="67"/>
  <c r="AW87" i="67"/>
  <c r="AT87" i="67"/>
  <c r="AF87" i="67"/>
  <c r="AH87" i="67"/>
  <c r="AU87" i="67"/>
  <c r="BB87" i="67"/>
  <c r="AQ87" i="67"/>
  <c r="AS87" i="67"/>
  <c r="AL87" i="67"/>
  <c r="H86" i="67"/>
  <c r="BA86" i="67"/>
  <c r="AX86" i="67"/>
  <c r="AH86" i="67"/>
  <c r="AN86" i="67"/>
  <c r="AU86" i="67"/>
  <c r="AW86" i="67"/>
  <c r="AZ86" i="67"/>
  <c r="AV86" i="67"/>
  <c r="AS86" i="67"/>
  <c r="AQ86" i="67"/>
  <c r="AO86" i="67"/>
  <c r="AL86" i="67"/>
  <c r="AR86" i="67"/>
  <c r="AJ86" i="67"/>
  <c r="AG86" i="67"/>
  <c r="AE86" i="67"/>
  <c r="AC86" i="67"/>
  <c r="AM86" i="67"/>
  <c r="AT86" i="67"/>
  <c r="I86" i="67"/>
  <c r="J86" i="67" s="1"/>
  <c r="BB86" i="67"/>
  <c r="AY86" i="67"/>
  <c r="AP86" i="67"/>
  <c r="AI86" i="67"/>
  <c r="AF86" i="67"/>
  <c r="AD86" i="67"/>
  <c r="AK86" i="67"/>
  <c r="AX84" i="67"/>
  <c r="AI84" i="67"/>
  <c r="AK84" i="67"/>
  <c r="F84" i="67"/>
  <c r="F128" i="67" s="1"/>
  <c r="AH84" i="67"/>
  <c r="AO84" i="67"/>
  <c r="AY84" i="67"/>
  <c r="AJ84" i="67"/>
  <c r="AW84" i="67"/>
  <c r="AF84" i="67"/>
  <c r="AT84" i="67"/>
  <c r="AM84" i="67"/>
  <c r="AP84" i="67"/>
  <c r="AZ84" i="67"/>
  <c r="AU84" i="67"/>
  <c r="AS84" i="67"/>
  <c r="AV84" i="67"/>
  <c r="AC84" i="67"/>
  <c r="AD84" i="67"/>
  <c r="AE84" i="67"/>
  <c r="AR84" i="67"/>
  <c r="AQ84" i="67"/>
  <c r="AG84" i="67"/>
  <c r="AN84" i="67"/>
  <c r="BA84" i="67"/>
  <c r="BB84" i="67"/>
  <c r="AL84" i="67"/>
  <c r="AU85" i="67"/>
  <c r="AV85" i="67"/>
  <c r="AL85" i="67"/>
  <c r="AJ85" i="67"/>
  <c r="AC85" i="67"/>
  <c r="AD85" i="67"/>
  <c r="AE85" i="67"/>
  <c r="AR85" i="67"/>
  <c r="AX85" i="67"/>
  <c r="AY85" i="67"/>
  <c r="AO85" i="67"/>
  <c r="AP85" i="67"/>
  <c r="AQ85" i="67"/>
  <c r="AN85" i="67"/>
  <c r="BA85" i="67"/>
  <c r="BB85" i="67"/>
  <c r="AF85" i="67"/>
  <c r="AG85" i="67"/>
  <c r="AZ85" i="67"/>
  <c r="AI85" i="67"/>
  <c r="AW85" i="67"/>
  <c r="AK85" i="67"/>
  <c r="G85" i="67"/>
  <c r="AH85" i="67"/>
  <c r="AM85" i="67"/>
  <c r="AS85" i="67"/>
  <c r="AT85" i="67"/>
  <c r="I83" i="67"/>
  <c r="F83" i="67"/>
  <c r="F134" i="67" s="1"/>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J87" i="88" s="1"/>
  <c r="AR87" i="88"/>
  <c r="AF87" i="88"/>
  <c r="AQ87" i="88"/>
  <c r="AE87" i="88"/>
  <c r="BB87" i="88"/>
  <c r="AP87" i="88"/>
  <c r="AD87" i="88"/>
  <c r="BA87" i="88"/>
  <c r="AO87" i="88"/>
  <c r="AC87" i="88"/>
  <c r="AZ87" i="88"/>
  <c r="AN87" i="88"/>
  <c r="AX87" i="88"/>
  <c r="AL87" i="88"/>
  <c r="AW87" i="88"/>
  <c r="AK87" i="88"/>
  <c r="AY87" i="88"/>
  <c r="AM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AS84" i="88"/>
  <c r="AG84" i="88"/>
  <c r="AR84" i="88"/>
  <c r="AF84" i="88"/>
  <c r="AQ84" i="88"/>
  <c r="AE84" i="88"/>
  <c r="BB84" i="88"/>
  <c r="AP84" i="88"/>
  <c r="AD84" i="88"/>
  <c r="F84" i="88"/>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F14" i="2"/>
  <c r="G14" i="2"/>
  <c r="F13" i="2"/>
  <c r="G13" i="2"/>
  <c r="P83" i="88"/>
  <c r="P134" i="88" s="1"/>
  <c r="Z83" i="88"/>
  <c r="Z134" i="88" s="1"/>
  <c r="M83" i="88"/>
  <c r="AA83" i="88"/>
  <c r="J83" i="88"/>
  <c r="J134" i="88" s="1"/>
  <c r="U83" i="88"/>
  <c r="U134" i="88" s="1"/>
  <c r="N83" i="88"/>
  <c r="N134" i="88" s="1"/>
  <c r="Y83" i="88"/>
  <c r="I83" i="88"/>
  <c r="Q83" i="88"/>
  <c r="G129" i="71"/>
  <c r="G131" i="71" s="1"/>
  <c r="F130" i="71"/>
  <c r="F132" i="71" s="1"/>
  <c r="F133" i="71" s="1"/>
  <c r="E133" i="68"/>
  <c r="E190" i="68" s="1"/>
  <c r="F129" i="68"/>
  <c r="F131" i="68" s="1"/>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4" i="2" a="1"/>
  <c r="AB14" i="2" s="1"/>
  <c r="AA14" i="2" a="1"/>
  <c r="AA14" i="2" s="1"/>
  <c r="AB18" i="2" a="1"/>
  <c r="AB18" i="2" s="1"/>
  <c r="AA18" i="2" a="1"/>
  <c r="AA18" i="2" s="1"/>
  <c r="AB19" i="2" a="1"/>
  <c r="AB19" i="2" s="1"/>
  <c r="AA19" i="2" a="1"/>
  <c r="AA19" i="2" s="1"/>
  <c r="AB16" i="2" a="1"/>
  <c r="AB16" i="2" s="1"/>
  <c r="AA16" i="2" a="1"/>
  <c r="AA16" i="2" s="1"/>
  <c r="AB13" i="2" a="1"/>
  <c r="AB13" i="2" s="1"/>
  <c r="AA13" i="2" a="1"/>
  <c r="AA13" i="2" s="1"/>
  <c r="AB15" i="2" a="1"/>
  <c r="AB15" i="2" s="1"/>
  <c r="AA15" i="2" a="1"/>
  <c r="AA15" i="2" s="1"/>
  <c r="AB17" i="2" a="1"/>
  <c r="AB17" i="2" s="1"/>
  <c r="AA17" i="2" a="1"/>
  <c r="AA17" i="2" s="1"/>
  <c r="U14" i="2" a="1"/>
  <c r="U14" i="2" s="1"/>
  <c r="T14" i="2" a="1"/>
  <c r="T14" i="2" s="1"/>
  <c r="U18" i="2" a="1"/>
  <c r="U18" i="2" s="1"/>
  <c r="T18" i="2" a="1"/>
  <c r="T18" i="2" s="1"/>
  <c r="U19" i="2" a="1"/>
  <c r="U19" i="2" s="1"/>
  <c r="T19" i="2" a="1"/>
  <c r="T19" i="2" s="1"/>
  <c r="U16" i="2" a="1"/>
  <c r="U16" i="2" s="1"/>
  <c r="T16" i="2" a="1"/>
  <c r="T16" i="2" s="1"/>
  <c r="U13" i="2" a="1"/>
  <c r="U13" i="2" s="1"/>
  <c r="T13" i="2" a="1"/>
  <c r="T13" i="2" s="1"/>
  <c r="U15" i="2" a="1"/>
  <c r="U15" i="2" s="1"/>
  <c r="T15" i="2" a="1"/>
  <c r="T15" i="2" s="1"/>
  <c r="U17" i="2" a="1"/>
  <c r="U17" i="2" s="1"/>
  <c r="T17" i="2" a="1"/>
  <c r="T17" i="2" s="1"/>
  <c r="N19" i="2" a="1"/>
  <c r="N19" i="2" s="1"/>
  <c r="M19" i="2" a="1"/>
  <c r="M19" i="2" s="1"/>
  <c r="N16" i="2" a="1"/>
  <c r="N16" i="2" s="1"/>
  <c r="M16" i="2" a="1"/>
  <c r="M16" i="2" s="1"/>
  <c r="N14" i="2" a="1"/>
  <c r="N14" i="2" s="1"/>
  <c r="M14" i="2" a="1"/>
  <c r="M14" i="2" s="1"/>
  <c r="N13" i="2" a="1"/>
  <c r="N13" i="2" s="1"/>
  <c r="M13" i="2" a="1"/>
  <c r="M13"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H134" i="68"/>
  <c r="AU134" i="68"/>
  <c r="AM134" i="68"/>
  <c r="AJ134" i="68"/>
  <c r="AV134" i="68"/>
  <c r="AE134" i="68"/>
  <c r="E135" i="68"/>
  <c r="T134" i="68"/>
  <c r="AB134" i="68"/>
  <c r="S134" i="68"/>
  <c r="AN134" i="68"/>
  <c r="AT134" i="68"/>
  <c r="AR134" i="68"/>
  <c r="AA134" i="68"/>
  <c r="J134" i="68"/>
  <c r="X134" i="68"/>
  <c r="AL134" i="68"/>
  <c r="AD134" i="68"/>
  <c r="V134" i="68"/>
  <c r="O134" i="68"/>
  <c r="N134" i="68"/>
  <c r="F134" i="68"/>
  <c r="BB134" i="68"/>
  <c r="AG134" i="67"/>
  <c r="Y134" i="67"/>
  <c r="W134" i="67"/>
  <c r="I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AC134" i="88"/>
  <c r="Y134" i="88"/>
  <c r="BA134" i="88"/>
  <c r="M134" i="88"/>
  <c r="AP134" i="88"/>
  <c r="S134" i="88"/>
  <c r="AZ134" i="88"/>
  <c r="AB134" i="88"/>
  <c r="AH134" i="88"/>
  <c r="K134" i="88"/>
  <c r="AD134" i="88"/>
  <c r="F134" i="88"/>
  <c r="AJ134" i="88"/>
  <c r="AA134" i="88"/>
  <c r="AW134" i="88"/>
  <c r="E131" i="88"/>
  <c r="Q134" i="88"/>
  <c r="AY134" i="88"/>
  <c r="L134" i="88"/>
  <c r="AQ134" i="88"/>
  <c r="AG134" i="88"/>
  <c r="AT134" i="88"/>
  <c r="AI134" i="88"/>
  <c r="X134" i="88"/>
  <c r="P13" i="2" a="1"/>
  <c r="P13" i="2" s="1"/>
  <c r="K13" i="2" a="1"/>
  <c r="K13" i="2" s="1"/>
  <c r="D28" i="2"/>
  <c r="Y13" i="2" a="1"/>
  <c r="Y13" i="2" s="1"/>
  <c r="H13" i="2" a="1"/>
  <c r="H13" i="2" s="1"/>
  <c r="H28" i="2" s="1"/>
  <c r="I13" i="2" a="1"/>
  <c r="I13" i="2" s="1"/>
  <c r="E13" i="2" a="1"/>
  <c r="E13" i="2" s="1"/>
  <c r="E28" i="2" s="1"/>
  <c r="J13" i="2" a="1"/>
  <c r="J13" i="2" s="1"/>
  <c r="R13" i="2" a="1"/>
  <c r="R13" i="2" s="1"/>
  <c r="L13" i="2" a="1"/>
  <c r="L13" i="2" s="1"/>
  <c r="Z13" i="2" a="1"/>
  <c r="Z13" i="2" s="1"/>
  <c r="W13" i="2" a="1"/>
  <c r="W13" i="2" s="1"/>
  <c r="S13" i="2" a="1"/>
  <c r="S13" i="2" s="1"/>
  <c r="Q13" i="2" a="1"/>
  <c r="Q13" i="2" s="1"/>
  <c r="X13" i="2" a="1"/>
  <c r="X13" i="2" s="1"/>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G11" i="2"/>
  <c r="H11" i="2" a="1"/>
  <c r="E11" i="2" a="1"/>
  <c r="G12" i="2"/>
  <c r="H12" i="2" a="1"/>
  <c r="F12" i="2"/>
  <c r="E12" i="2" a="1"/>
  <c r="F11" i="2"/>
  <c r="H10" i="2" a="1"/>
  <c r="F10" i="2"/>
  <c r="E10" i="2" a="1"/>
  <c r="G10" i="2"/>
  <c r="G84" i="68" l="1"/>
  <c r="J87" i="68"/>
  <c r="K87" i="68" s="1"/>
  <c r="H85" i="68"/>
  <c r="H84" i="68"/>
  <c r="H128" i="68" s="1"/>
  <c r="I86" i="68"/>
  <c r="K88" i="68"/>
  <c r="H12" i="2"/>
  <c r="H27" i="2" s="1"/>
  <c r="E12" i="2"/>
  <c r="E27" i="2" s="1"/>
  <c r="J87" i="67"/>
  <c r="K86" i="67"/>
  <c r="K88" i="67"/>
  <c r="H85" i="67"/>
  <c r="G84" i="67"/>
  <c r="K87" i="67"/>
  <c r="E11" i="2"/>
  <c r="E26" i="2" s="1"/>
  <c r="H11" i="2"/>
  <c r="H26" i="2" s="1"/>
  <c r="I86" i="88"/>
  <c r="K87" i="88"/>
  <c r="G84" i="88"/>
  <c r="H84" i="88" s="1"/>
  <c r="H85" i="88"/>
  <c r="I85" i="88" s="1"/>
  <c r="K88" i="88"/>
  <c r="L88" i="88" s="1"/>
  <c r="F135" i="71"/>
  <c r="F190" i="71"/>
  <c r="E10" i="2"/>
  <c r="E25" i="2" s="1"/>
  <c r="H10" i="2"/>
  <c r="H25" i="2" s="1"/>
  <c r="H129" i="71"/>
  <c r="H131" i="71" s="1"/>
  <c r="G130" i="71"/>
  <c r="G132" i="71" s="1"/>
  <c r="G133" i="71" s="1"/>
  <c r="E133" i="75"/>
  <c r="E190" i="75" s="1"/>
  <c r="E133" i="74"/>
  <c r="E190" i="74" s="1"/>
  <c r="E133" i="73"/>
  <c r="E190" i="73" s="1"/>
  <c r="E133" i="67"/>
  <c r="E190" i="67" s="1"/>
  <c r="F133" i="72"/>
  <c r="F190" i="72" s="1"/>
  <c r="F130" i="68"/>
  <c r="F132" i="68" s="1"/>
  <c r="G129" i="68"/>
  <c r="P128" i="74"/>
  <c r="AK192" i="88"/>
  <c r="AK191" i="88"/>
  <c r="Q128" i="74"/>
  <c r="L128" i="74"/>
  <c r="AK198" i="88"/>
  <c r="AK197" i="88"/>
  <c r="G129" i="72"/>
  <c r="G131" i="72" s="1"/>
  <c r="I128" i="70"/>
  <c r="I128" i="72"/>
  <c r="J128" i="72"/>
  <c r="I128" i="75"/>
  <c r="K128" i="74"/>
  <c r="O128" i="74"/>
  <c r="BA128" i="69"/>
  <c r="K128" i="69"/>
  <c r="G128" i="69"/>
  <c r="AE128" i="68"/>
  <c r="AP128" i="68"/>
  <c r="BB128" i="69"/>
  <c r="K128" i="72"/>
  <c r="M128" i="74"/>
  <c r="BB128" i="68"/>
  <c r="AI128" i="68"/>
  <c r="AL128" i="68"/>
  <c r="AG128" i="68"/>
  <c r="O128" i="72"/>
  <c r="AR128" i="73"/>
  <c r="AW128" i="68"/>
  <c r="AT128" i="68"/>
  <c r="U128" i="75"/>
  <c r="AL128" i="67"/>
  <c r="AV128" i="68"/>
  <c r="AH128" i="68"/>
  <c r="AX128" i="68"/>
  <c r="AC128" i="68"/>
  <c r="AJ128" i="68"/>
  <c r="L128" i="69"/>
  <c r="Y128" i="73"/>
  <c r="AL128" i="74"/>
  <c r="AN128" i="68"/>
  <c r="AQ128" i="68"/>
  <c r="AU128" i="68"/>
  <c r="AC128" i="67"/>
  <c r="AF128" i="68"/>
  <c r="AR128" i="68"/>
  <c r="AO128" i="69"/>
  <c r="AX128" i="69"/>
  <c r="T128" i="69"/>
  <c r="AK128" i="69"/>
  <c r="AT128" i="69"/>
  <c r="T128" i="75"/>
  <c r="AD128" i="72"/>
  <c r="AM128" i="68"/>
  <c r="AD128" i="68"/>
  <c r="H128" i="69"/>
  <c r="N128" i="75"/>
  <c r="P128" i="75"/>
  <c r="AK128" i="68"/>
  <c r="AS128" i="68"/>
  <c r="AO128" i="68"/>
  <c r="J128" i="69"/>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E135" i="67"/>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L87" i="68" l="1"/>
  <c r="J86" i="68"/>
  <c r="K86" i="68"/>
  <c r="I84" i="68"/>
  <c r="J84" i="68"/>
  <c r="M87" i="68"/>
  <c r="G128" i="68"/>
  <c r="G131" i="68" s="1"/>
  <c r="G130" i="68" s="1"/>
  <c r="G132" i="68" s="1"/>
  <c r="G133" i="68" s="1"/>
  <c r="G190" i="68" s="1"/>
  <c r="L86" i="68"/>
  <c r="L88" i="68"/>
  <c r="M88" i="68" s="1"/>
  <c r="N87" i="68"/>
  <c r="I85" i="68"/>
  <c r="L87" i="67"/>
  <c r="L88" i="67"/>
  <c r="I85" i="67"/>
  <c r="J85" i="67" s="1"/>
  <c r="H84" i="67"/>
  <c r="H128" i="67" s="1"/>
  <c r="G128" i="67"/>
  <c r="I84" i="67"/>
  <c r="M87" i="67"/>
  <c r="N87" i="67" s="1"/>
  <c r="L86" i="67"/>
  <c r="M88" i="88"/>
  <c r="J86" i="88"/>
  <c r="K86" i="88" s="1"/>
  <c r="I84" i="88"/>
  <c r="J85" i="88"/>
  <c r="N88" i="88"/>
  <c r="L87" i="88"/>
  <c r="G135" i="71"/>
  <c r="G190" i="71"/>
  <c r="E135" i="73"/>
  <c r="H130" i="71"/>
  <c r="H132" i="71" s="1"/>
  <c r="H133" i="71" s="1"/>
  <c r="I129" i="71"/>
  <c r="I131" i="71" s="1"/>
  <c r="G128" i="88"/>
  <c r="E133" i="70"/>
  <c r="E190" i="70" s="1"/>
  <c r="E133" i="69"/>
  <c r="E190" i="69" s="1"/>
  <c r="F133" i="68"/>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H129" i="68" l="1"/>
  <c r="H131" i="68" s="1"/>
  <c r="I129" i="68" s="1"/>
  <c r="I128" i="67"/>
  <c r="J84" i="67"/>
  <c r="K84" i="68"/>
  <c r="O87" i="68"/>
  <c r="M86" i="68"/>
  <c r="P87" i="68"/>
  <c r="J85" i="68"/>
  <c r="N88" i="68"/>
  <c r="L84" i="68"/>
  <c r="Q87" i="68"/>
  <c r="K85" i="68"/>
  <c r="K128" i="68" s="1"/>
  <c r="I128" i="68"/>
  <c r="I131" i="68" s="1"/>
  <c r="J129" i="68" s="1"/>
  <c r="N86" i="68"/>
  <c r="O87" i="67"/>
  <c r="M86" i="67"/>
  <c r="K85" i="67"/>
  <c r="M88" i="67"/>
  <c r="M87" i="88"/>
  <c r="L86" i="88"/>
  <c r="M86" i="88" s="1"/>
  <c r="J84" i="88"/>
  <c r="J128" i="88" s="1"/>
  <c r="O88" i="88"/>
  <c r="K85" i="88"/>
  <c r="L85" i="88" s="1"/>
  <c r="F135" i="68"/>
  <c r="F190" i="68"/>
  <c r="H135" i="71"/>
  <c r="H190" i="71"/>
  <c r="E135" i="69"/>
  <c r="H130" i="68"/>
  <c r="H132" i="68" s="1"/>
  <c r="H133" i="68" s="1"/>
  <c r="H190" i="68" s="1"/>
  <c r="J129" i="71"/>
  <c r="J131" i="71" s="1"/>
  <c r="I130" i="71"/>
  <c r="I132" i="71" s="1"/>
  <c r="I133" i="71" s="1"/>
  <c r="H128" i="88"/>
  <c r="E135" i="70"/>
  <c r="G135" i="68"/>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I130" i="68"/>
  <c r="I132" i="68" s="1"/>
  <c r="G131" i="67"/>
  <c r="O86" i="68" l="1"/>
  <c r="P86" i="68" s="1"/>
  <c r="J128" i="67"/>
  <c r="K84" i="67"/>
  <c r="Q86" i="68"/>
  <c r="O88" i="68"/>
  <c r="R87" i="68"/>
  <c r="L85" i="68"/>
  <c r="L128" i="68" s="1"/>
  <c r="J128" i="68"/>
  <c r="J131" i="68" s="1"/>
  <c r="M84" i="68"/>
  <c r="P87" i="67"/>
  <c r="N88" i="67"/>
  <c r="O88" i="67" s="1"/>
  <c r="L85" i="67"/>
  <c r="N86" i="67"/>
  <c r="O86" i="67" s="1"/>
  <c r="K84" i="88"/>
  <c r="N86" i="88"/>
  <c r="O86" i="88" s="1"/>
  <c r="M85" i="88"/>
  <c r="P88" i="88"/>
  <c r="N87" i="88"/>
  <c r="I135" i="71"/>
  <c r="I190" i="71"/>
  <c r="G135" i="72"/>
  <c r="G190" i="72"/>
  <c r="F135" i="67"/>
  <c r="F190" i="67"/>
  <c r="J130" i="71"/>
  <c r="J132" i="71" s="1"/>
  <c r="J133" i="71" s="1"/>
  <c r="K129" i="71"/>
  <c r="K131" i="71" s="1"/>
  <c r="I128" i="88"/>
  <c r="F135" i="75"/>
  <c r="F135" i="73"/>
  <c r="F135" i="70"/>
  <c r="F135" i="69"/>
  <c r="H135" i="68"/>
  <c r="H133" i="72"/>
  <c r="H190" i="72" s="1"/>
  <c r="I133" i="68"/>
  <c r="I190" i="68" s="1"/>
  <c r="AN191" i="88"/>
  <c r="AN192" i="88"/>
  <c r="AN198" i="88"/>
  <c r="AN197" i="88"/>
  <c r="G130" i="75"/>
  <c r="G132" i="75" s="1"/>
  <c r="H129" i="75"/>
  <c r="G130" i="74"/>
  <c r="G132" i="74" s="1"/>
  <c r="H129" i="74"/>
  <c r="H129" i="73"/>
  <c r="G130" i="73"/>
  <c r="G132" i="73" s="1"/>
  <c r="I131" i="72"/>
  <c r="G130" i="70"/>
  <c r="G132" i="70" s="1"/>
  <c r="H129" i="70"/>
  <c r="H129" i="69"/>
  <c r="G130" i="69"/>
  <c r="G132" i="69" s="1"/>
  <c r="H129" i="67"/>
  <c r="G130" i="67"/>
  <c r="G132" i="67" s="1"/>
  <c r="R86" i="68" l="1"/>
  <c r="S86" i="68" s="1"/>
  <c r="T86" i="68"/>
  <c r="U86" i="68" s="1"/>
  <c r="V86" i="68" s="1"/>
  <c r="W86" i="68" s="1"/>
  <c r="X86" i="68" s="1"/>
  <c r="Y86" i="68" s="1"/>
  <c r="Z86" i="68" s="1"/>
  <c r="AA86" i="68" s="1"/>
  <c r="AB86" i="68" s="1"/>
  <c r="K128" i="67"/>
  <c r="L84" i="67"/>
  <c r="M84" i="67"/>
  <c r="N84" i="68"/>
  <c r="M85" i="68"/>
  <c r="M128" i="68" s="1"/>
  <c r="S87" i="68"/>
  <c r="T87" i="68" s="1"/>
  <c r="U87" i="68" s="1"/>
  <c r="V87" i="68" s="1"/>
  <c r="W87" i="68" s="1"/>
  <c r="X87" i="68" s="1"/>
  <c r="Y87" i="68" s="1"/>
  <c r="Z87" i="68" s="1"/>
  <c r="AA87" i="68" s="1"/>
  <c r="AB87" i="68" s="1"/>
  <c r="P88" i="68"/>
  <c r="M85" i="67"/>
  <c r="L128" i="67"/>
  <c r="P88" i="67"/>
  <c r="Q88" i="67" s="1"/>
  <c r="R88" i="67" s="1"/>
  <c r="S88" i="67" s="1"/>
  <c r="T88" i="67" s="1"/>
  <c r="U88" i="67" s="1"/>
  <c r="V88" i="67" s="1"/>
  <c r="W88" i="67" s="1"/>
  <c r="X88" i="67" s="1"/>
  <c r="Y88" i="67" s="1"/>
  <c r="Z88" i="67" s="1"/>
  <c r="AA88" i="67" s="1"/>
  <c r="AB88" i="67" s="1"/>
  <c r="P86" i="67"/>
  <c r="Q87" i="67"/>
  <c r="R87" i="67" s="1"/>
  <c r="S87" i="67" s="1"/>
  <c r="T87" i="67" s="1"/>
  <c r="U87" i="67" s="1"/>
  <c r="V87" i="67" s="1"/>
  <c r="W87" i="67" s="1"/>
  <c r="L84" i="88"/>
  <c r="L128" i="88" s="1"/>
  <c r="N85" i="88"/>
  <c r="P86" i="88"/>
  <c r="Q88" i="88"/>
  <c r="K128" i="88"/>
  <c r="O87" i="88"/>
  <c r="P87" i="88" s="1"/>
  <c r="J135" i="71"/>
  <c r="J190" i="71"/>
  <c r="H135" i="72"/>
  <c r="K130" i="71"/>
  <c r="K132" i="71" s="1"/>
  <c r="K133" i="71" s="1"/>
  <c r="L129" i="71"/>
  <c r="L131" i="71" s="1"/>
  <c r="I135" i="6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J130" i="68"/>
  <c r="J132" i="68" s="1"/>
  <c r="K129" i="68"/>
  <c r="H131" i="67"/>
  <c r="M84" i="88" l="1"/>
  <c r="N84" i="88" s="1"/>
  <c r="O84" i="88" s="1"/>
  <c r="N84" i="67"/>
  <c r="O84" i="67"/>
  <c r="O84" i="68"/>
  <c r="N85" i="68"/>
  <c r="O85" i="68" s="1"/>
  <c r="P85" i="68" s="1"/>
  <c r="Q85" i="68" s="1"/>
  <c r="R85" i="68" s="1"/>
  <c r="S85" i="68" s="1"/>
  <c r="Q88" i="68"/>
  <c r="N85" i="67"/>
  <c r="M128" i="67"/>
  <c r="Q86" i="67"/>
  <c r="X87" i="67"/>
  <c r="Y87" i="67" s="1"/>
  <c r="Z87" i="67" s="1"/>
  <c r="AA87" i="67" s="1"/>
  <c r="AB87" i="67" s="1"/>
  <c r="Q87" i="88"/>
  <c r="R88" i="88"/>
  <c r="O85" i="88"/>
  <c r="P85" i="88" s="1"/>
  <c r="Q85" i="88" s="1"/>
  <c r="R85" i="88" s="1"/>
  <c r="S85" i="88" s="1"/>
  <c r="Q86" i="88"/>
  <c r="R86" i="88" s="1"/>
  <c r="S86" i="88" s="1"/>
  <c r="T86" i="88" s="1"/>
  <c r="U86" i="88" s="1"/>
  <c r="V86" i="88" s="1"/>
  <c r="W86" i="88" s="1"/>
  <c r="X86" i="88" s="1"/>
  <c r="Y86" i="88" s="1"/>
  <c r="Z86" i="88" s="1"/>
  <c r="AA86" i="88" s="1"/>
  <c r="AB86" i="88" s="1"/>
  <c r="G135" i="70"/>
  <c r="G190" i="70"/>
  <c r="K135" i="71"/>
  <c r="K190" i="71"/>
  <c r="G135" i="67"/>
  <c r="G190" i="67"/>
  <c r="G135" i="75"/>
  <c r="L130" i="71"/>
  <c r="L132" i="71" s="1"/>
  <c r="L133" i="71" s="1"/>
  <c r="M129" i="71"/>
  <c r="M131" i="71" s="1"/>
  <c r="G135" i="73"/>
  <c r="G135" i="69"/>
  <c r="I133" i="72"/>
  <c r="I190" i="72" s="1"/>
  <c r="J133" i="68"/>
  <c r="AP191" i="88"/>
  <c r="AP192" i="88"/>
  <c r="AP198" i="88"/>
  <c r="AP197" i="88"/>
  <c r="H130" i="75"/>
  <c r="H132" i="75" s="1"/>
  <c r="I129" i="75"/>
  <c r="H130" i="74"/>
  <c r="H132" i="74" s="1"/>
  <c r="I129" i="74"/>
  <c r="H130" i="73"/>
  <c r="H132" i="73" s="1"/>
  <c r="I129" i="73"/>
  <c r="J131" i="72"/>
  <c r="H130" i="70"/>
  <c r="H132" i="70" s="1"/>
  <c r="I129" i="70"/>
  <c r="H130" i="69"/>
  <c r="H132" i="69" s="1"/>
  <c r="I129" i="69"/>
  <c r="K131" i="68"/>
  <c r="H130" i="67"/>
  <c r="H132" i="67" s="1"/>
  <c r="I129" i="67"/>
  <c r="N128" i="88" l="1"/>
  <c r="M128" i="88"/>
  <c r="P84" i="88"/>
  <c r="Q84" i="88" s="1"/>
  <c r="R84" i="88" s="1"/>
  <c r="R88" i="68"/>
  <c r="S88" i="68"/>
  <c r="T88" i="68" s="1"/>
  <c r="U88" i="68" s="1"/>
  <c r="V88" i="68" s="1"/>
  <c r="W88" i="68" s="1"/>
  <c r="X88" i="68" s="1"/>
  <c r="Y88" i="68" s="1"/>
  <c r="Z88" i="68" s="1"/>
  <c r="AA88" i="68" s="1"/>
  <c r="AB88" i="68" s="1"/>
  <c r="P84" i="67"/>
  <c r="Q84" i="67" s="1"/>
  <c r="R87" i="88"/>
  <c r="T85" i="68"/>
  <c r="U85" i="68" s="1"/>
  <c r="V85" i="68" s="1"/>
  <c r="W85" i="68" s="1"/>
  <c r="X85" i="68" s="1"/>
  <c r="Y85" i="68" s="1"/>
  <c r="Z85" i="68" s="1"/>
  <c r="AA85" i="68" s="1"/>
  <c r="AB85" i="68" s="1"/>
  <c r="N128" i="68"/>
  <c r="O128" i="68"/>
  <c r="P84" i="68"/>
  <c r="R86" i="67"/>
  <c r="S86" i="67" s="1"/>
  <c r="T86" i="67" s="1"/>
  <c r="U86" i="67" s="1"/>
  <c r="V86" i="67" s="1"/>
  <c r="W86" i="67" s="1"/>
  <c r="X86" i="67" s="1"/>
  <c r="Y86" i="67" s="1"/>
  <c r="Z86" i="67" s="1"/>
  <c r="AA86" i="67" s="1"/>
  <c r="AB86" i="67" s="1"/>
  <c r="R84" i="67"/>
  <c r="N128" i="67"/>
  <c r="O85" i="67"/>
  <c r="S88" i="88"/>
  <c r="T88" i="88" s="1"/>
  <c r="U88" i="88" s="1"/>
  <c r="V88" i="88" s="1"/>
  <c r="W88" i="88" s="1"/>
  <c r="X88" i="88" s="1"/>
  <c r="Y88" i="88" s="1"/>
  <c r="Z88" i="88" s="1"/>
  <c r="AA88" i="88" s="1"/>
  <c r="AB88" i="88" s="1"/>
  <c r="T85" i="88"/>
  <c r="U85" i="88" s="1"/>
  <c r="V85" i="88" s="1"/>
  <c r="W85" i="88" s="1"/>
  <c r="X85" i="88" s="1"/>
  <c r="Y85" i="88" s="1"/>
  <c r="Z85" i="88" s="1"/>
  <c r="AA85" i="88" s="1"/>
  <c r="AB85" i="88" s="1"/>
  <c r="L135" i="71"/>
  <c r="L190" i="71"/>
  <c r="J135" i="68"/>
  <c r="J190" i="68"/>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L129" i="68"/>
  <c r="K130" i="68"/>
  <c r="K132" i="68" s="1"/>
  <c r="I131" i="67"/>
  <c r="S84" i="88" l="1"/>
  <c r="T84" i="88" s="1"/>
  <c r="U84" i="88" s="1"/>
  <c r="V84" i="88" s="1"/>
  <c r="W84" i="88" s="1"/>
  <c r="X84" i="88" s="1"/>
  <c r="Y84" i="88" s="1"/>
  <c r="Z84" i="88" s="1"/>
  <c r="AA84" i="88" s="1"/>
  <c r="AB84" i="88" s="1"/>
  <c r="S87" i="88"/>
  <c r="P128" i="68"/>
  <c r="Q84" i="68"/>
  <c r="S84" i="67"/>
  <c r="O128" i="67"/>
  <c r="P85" i="67"/>
  <c r="M135" i="71"/>
  <c r="M190" i="71"/>
  <c r="H135" i="69"/>
  <c r="H190" i="69"/>
  <c r="O129" i="71"/>
  <c r="O131" i="71" s="1"/>
  <c r="N130" i="71"/>
  <c r="N132" i="71" s="1"/>
  <c r="N133" i="71" s="1"/>
  <c r="H135" i="73"/>
  <c r="H135" i="75"/>
  <c r="H135" i="67"/>
  <c r="H135" i="70"/>
  <c r="K133" i="68"/>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T87" i="88" l="1"/>
  <c r="Q128" i="68"/>
  <c r="R84" i="68"/>
  <c r="Q85" i="67"/>
  <c r="P128" i="67"/>
  <c r="T84" i="67"/>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U87" i="88" l="1"/>
  <c r="V87" i="88" s="1"/>
  <c r="W87" i="88" s="1"/>
  <c r="R128" i="68"/>
  <c r="S84" i="68"/>
  <c r="U84" i="67"/>
  <c r="R85" i="67"/>
  <c r="Q128"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X87" i="88" l="1"/>
  <c r="Y87" i="88" s="1"/>
  <c r="Z87" i="88" s="1"/>
  <c r="AA87" i="88" s="1"/>
  <c r="AB87" i="88" s="1"/>
  <c r="S128" i="68"/>
  <c r="T84" i="68"/>
  <c r="S85" i="67"/>
  <c r="R128" i="67"/>
  <c r="V84"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T128" i="68" l="1"/>
  <c r="U84" i="68"/>
  <c r="W84" i="67"/>
  <c r="T85" i="67"/>
  <c r="S128"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U128" i="68" l="1"/>
  <c r="V84" i="68"/>
  <c r="U85" i="67"/>
  <c r="T128" i="67"/>
  <c r="X84"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V128" i="68" l="1"/>
  <c r="W84" i="68"/>
  <c r="Y84" i="67"/>
  <c r="V85" i="67"/>
  <c r="U128"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W128" i="68" l="1"/>
  <c r="X84" i="68"/>
  <c r="W85" i="67"/>
  <c r="V128" i="67"/>
  <c r="Z84"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X128" i="68" l="1"/>
  <c r="Y84" i="68"/>
  <c r="AA84" i="67"/>
  <c r="X85" i="67"/>
  <c r="W128" i="67"/>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Y128" i="68" l="1"/>
  <c r="Z84" i="68"/>
  <c r="AB84" i="67"/>
  <c r="Y85" i="67"/>
  <c r="X128"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Z128" i="68" l="1"/>
  <c r="AA84" i="68"/>
  <c r="Z85" i="67"/>
  <c r="Y128" i="67"/>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AA128" i="68" l="1"/>
  <c r="AB84" i="68"/>
  <c r="AB128" i="68" s="1"/>
  <c r="AA85" i="67"/>
  <c r="Z128" i="67"/>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N135" i="69"/>
  <c r="Q130" i="68"/>
  <c r="Q132" i="68" s="1"/>
  <c r="R129" i="68"/>
  <c r="O131" i="67"/>
  <c r="AB85" i="67" l="1"/>
  <c r="AB128" i="67" s="1"/>
  <c r="AA128" i="67"/>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Z135" i="71" l="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c r="AC135" i="70" l="1"/>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X135" i="68"/>
  <c r="AV130" i="67"/>
  <c r="AV132" i="67" s="1"/>
  <c r="AW129" i="67"/>
  <c r="AW135" i="72" l="1"/>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95" i="68" s="1"/>
  <c r="BB176" i="71"/>
  <c r="BB176" i="70"/>
  <c r="BB176" i="88"/>
  <c r="BB195" i="88" s="1"/>
  <c r="BB176" i="69"/>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G128"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76" i="71"/>
  <c r="AL176" i="68"/>
  <c r="AL195" i="68" s="1"/>
  <c r="AL176" i="67"/>
  <c r="AL195" i="67" s="1"/>
  <c r="AL176" i="69"/>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95" i="68" s="1"/>
  <c r="AV176" i="63"/>
  <c r="AV195" i="63" s="1"/>
  <c r="AV176" i="70"/>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95" i="68" s="1"/>
  <c r="AB176" i="73"/>
  <c r="AB176" i="71"/>
  <c r="AB176" i="63"/>
  <c r="AB195" i="63" s="1"/>
  <c r="AB176" i="70"/>
  <c r="AB176" i="75"/>
  <c r="AB176" i="69"/>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G195" i="68" s="1"/>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76" i="88"/>
  <c r="AG195" i="88" s="1"/>
  <c r="AG176" i="70"/>
  <c r="AG176" i="67"/>
  <c r="AG195" i="67" s="1"/>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176" i="68"/>
  <c r="AT195" i="68" s="1"/>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AF195" i="68" s="1"/>
  <c r="E176" i="69"/>
  <c r="E176" i="67"/>
  <c r="E195" i="67" s="1"/>
  <c r="AO143" i="67"/>
  <c r="AO193" i="67" s="1"/>
  <c r="AS176" i="68"/>
  <c r="AS195" i="68" s="1"/>
  <c r="I176" i="72"/>
  <c r="AI176" i="68"/>
  <c r="AI195" i="68" s="1"/>
  <c r="X143" i="67"/>
  <c r="X193" i="67" s="1"/>
  <c r="P172" i="88"/>
  <c r="P194" i="88" s="1"/>
  <c r="AC176" i="68"/>
  <c r="AC195" i="68" s="1"/>
  <c r="AZ176" i="68"/>
  <c r="AZ195" i="68" s="1"/>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U143" i="67"/>
  <c r="U193" i="67" s="1"/>
  <c r="U143" i="74"/>
  <c r="U193" i="74" s="1"/>
  <c r="BA143" i="67"/>
  <c r="BA193" i="67" s="1"/>
  <c r="AX213" i="68"/>
  <c r="AB213" i="75"/>
  <c r="U214" i="70"/>
  <c r="AG215" i="73"/>
  <c r="AX213" i="74"/>
  <c r="AK213" i="74"/>
  <c r="AG215" i="68"/>
  <c r="X146" i="73"/>
  <c r="X176" i="68"/>
  <c r="X195" i="68" s="1"/>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95" i="68" s="1"/>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95" i="68" s="1"/>
  <c r="AR176" i="74"/>
  <c r="K143" i="67"/>
  <c r="K193" i="67" s="1"/>
  <c r="S143" i="67"/>
  <c r="S193" i="67" s="1"/>
  <c r="AQ143" i="67"/>
  <c r="AQ193" i="67" s="1"/>
  <c r="AQ143" i="74"/>
  <c r="AQ193" i="74" s="1"/>
  <c r="AX176" i="68"/>
  <c r="AX195" i="68" s="1"/>
  <c r="R147" i="75"/>
  <c r="J147" i="67"/>
  <c r="H147" i="73"/>
  <c r="W147" i="68"/>
  <c r="U147" i="75"/>
  <c r="Z176" i="68"/>
  <c r="Z195" i="68" s="1"/>
  <c r="Z176" i="74"/>
  <c r="T176" i="68"/>
  <c r="T195" i="68" s="1"/>
  <c r="O143" i="73"/>
  <c r="O193" i="73" s="1"/>
  <c r="M176" i="70"/>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R193" i="67" s="1"/>
  <c r="AX213" i="75"/>
  <c r="AB213" i="67"/>
  <c r="U214" i="73"/>
  <c r="AK213" i="68"/>
  <c r="AG215" i="67"/>
  <c r="O172" i="71"/>
  <c r="O194" i="71" s="1"/>
  <c r="O172" i="74"/>
  <c r="O194" i="74" s="1"/>
  <c r="S176" i="68"/>
  <c r="S195" i="68" s="1"/>
  <c r="S176" i="74"/>
  <c r="AX213" i="69"/>
  <c r="G146" i="72"/>
  <c r="AM143" i="67"/>
  <c r="AM193" i="67" s="1"/>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P193" i="67" s="1"/>
  <c r="AJ176" i="68"/>
  <c r="AJ195" i="68" s="1"/>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93" i="67" s="1"/>
  <c r="Q143" i="74"/>
  <c r="Q193" i="74" s="1"/>
  <c r="AU176" i="68"/>
  <c r="AU195" i="68" s="1"/>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95" i="67" s="1"/>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S202" i="70" s="1"/>
  <c r="I146" i="68"/>
  <c r="AF146" i="70"/>
  <c r="AU146" i="75"/>
  <c r="AU196" i="75" s="1"/>
  <c r="R146" i="73"/>
  <c r="Z146" i="70"/>
  <c r="X146" i="67"/>
  <c r="Y146" i="75"/>
  <c r="O146" i="75"/>
  <c r="N146" i="72"/>
  <c r="AO146" i="69"/>
  <c r="J146" i="70"/>
  <c r="N176" i="70"/>
  <c r="N176" i="63"/>
  <c r="N195" i="63" s="1"/>
  <c r="N176" i="88"/>
  <c r="N195" i="88" s="1"/>
  <c r="N176" i="75"/>
  <c r="N176" i="67"/>
  <c r="N195" i="67" s="1"/>
  <c r="N176" i="73"/>
  <c r="N176" i="68"/>
  <c r="N195" i="68" s="1"/>
  <c r="N176" i="72"/>
  <c r="N176" i="71"/>
  <c r="AE146" i="68"/>
  <c r="F176" i="71"/>
  <c r="F176" i="88"/>
  <c r="F195" i="88" s="1"/>
  <c r="F176" i="70"/>
  <c r="F176" i="72"/>
  <c r="F176" i="73"/>
  <c r="F176" i="68"/>
  <c r="F195" i="68" s="1"/>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76" i="69"/>
  <c r="AM176" i="63"/>
  <c r="AM195" i="63" s="1"/>
  <c r="AM176" i="71"/>
  <c r="AM176" i="67"/>
  <c r="AM195" i="67" s="1"/>
  <c r="AM176" i="72"/>
  <c r="AM176" i="68"/>
  <c r="AM195" i="68" s="1"/>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76" i="63"/>
  <c r="BA195" i="63" s="1"/>
  <c r="BA176" i="88"/>
  <c r="BA195" i="88" s="1"/>
  <c r="BA176" i="71"/>
  <c r="BA176" i="72"/>
  <c r="BA176" i="67"/>
  <c r="BA195" i="67" s="1"/>
  <c r="BA176" i="73"/>
  <c r="BA176" i="70"/>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76" i="69"/>
  <c r="AP176" i="67"/>
  <c r="AP195" i="67" s="1"/>
  <c r="AP176" i="88"/>
  <c r="AP195" i="88" s="1"/>
  <c r="AP176" i="63"/>
  <c r="AP195" i="63" s="1"/>
  <c r="AP176" i="72"/>
  <c r="AP176" i="71"/>
  <c r="AP176" i="75"/>
  <c r="AP176" i="73"/>
  <c r="P176" i="75"/>
  <c r="P176" i="63"/>
  <c r="P195" i="63" s="1"/>
  <c r="P176" i="67"/>
  <c r="P195" i="67" s="1"/>
  <c r="P176" i="71"/>
  <c r="P176" i="69"/>
  <c r="P176" i="73"/>
  <c r="P176" i="88"/>
  <c r="P195" i="88" s="1"/>
  <c r="P176" i="70"/>
  <c r="P176" i="72"/>
  <c r="P176" i="68"/>
  <c r="P195" i="68" s="1"/>
  <c r="K146" i="72"/>
  <c r="K146" i="75"/>
  <c r="N143" i="88"/>
  <c r="N193" i="88" s="1"/>
  <c r="M143" i="70"/>
  <c r="M193" i="70" s="1"/>
  <c r="P146" i="72"/>
  <c r="AR176" i="71"/>
  <c r="AR176" i="73"/>
  <c r="AR176" i="72"/>
  <c r="AR176" i="67"/>
  <c r="AR195" i="67" s="1"/>
  <c r="AR176" i="69"/>
  <c r="AR176" i="63"/>
  <c r="AR195" i="63" s="1"/>
  <c r="AR176" i="88"/>
  <c r="AR195" i="88" s="1"/>
  <c r="AR176" i="70"/>
  <c r="AR176" i="75"/>
  <c r="U176" i="72"/>
  <c r="U176" i="75"/>
  <c r="U176" i="70"/>
  <c r="U176" i="67"/>
  <c r="U195" i="67" s="1"/>
  <c r="U176" i="63"/>
  <c r="U195" i="63" s="1"/>
  <c r="U176" i="88"/>
  <c r="U195" i="88" s="1"/>
  <c r="U176" i="73"/>
  <c r="U176" i="69"/>
  <c r="U176" i="71"/>
  <c r="U176" i="68"/>
  <c r="U195" i="68" s="1"/>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J196" i="67" s="1"/>
  <c r="AL146" i="69"/>
  <c r="AR146" i="75"/>
  <c r="I146" i="67"/>
  <c r="V146" i="72"/>
  <c r="Z146" i="72"/>
  <c r="AV146" i="67"/>
  <c r="AV196" i="67" s="1"/>
  <c r="T146" i="70"/>
  <c r="AX146" i="72"/>
  <c r="AV146" i="75"/>
  <c r="AJ146" i="69"/>
  <c r="AD146" i="69"/>
  <c r="AP146" i="73"/>
  <c r="Q146" i="73"/>
  <c r="AT146" i="70"/>
  <c r="AT176" i="69"/>
  <c r="AT176" i="71"/>
  <c r="AT176" i="67"/>
  <c r="AT195" i="67" s="1"/>
  <c r="AT176" i="88"/>
  <c r="AT195" i="88" s="1"/>
  <c r="AT176" i="63"/>
  <c r="AT195" i="63" s="1"/>
  <c r="AT176" i="70"/>
  <c r="AT176" i="73"/>
  <c r="AT176" i="72"/>
  <c r="AT176" i="75"/>
  <c r="I176" i="71"/>
  <c r="I176" i="73"/>
  <c r="I176" i="88"/>
  <c r="I195" i="88" s="1"/>
  <c r="I176" i="70"/>
  <c r="I176" i="75"/>
  <c r="I176" i="63"/>
  <c r="I195" i="63" s="1"/>
  <c r="I176" i="69"/>
  <c r="I176" i="68"/>
  <c r="I195" i="68" s="1"/>
  <c r="I176" i="67"/>
  <c r="I195" i="67" s="1"/>
  <c r="R146" i="72"/>
  <c r="AP146" i="67"/>
  <c r="V176" i="73"/>
  <c r="V176" i="63"/>
  <c r="V195" i="63" s="1"/>
  <c r="V176" i="71"/>
  <c r="V176" i="72"/>
  <c r="V176" i="75"/>
  <c r="V176" i="70"/>
  <c r="V176" i="67"/>
  <c r="V195" i="67" s="1"/>
  <c r="V176" i="88"/>
  <c r="V195" i="88" s="1"/>
  <c r="V176" i="69"/>
  <c r="V176" i="68"/>
  <c r="V195" i="68" s="1"/>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76" i="71"/>
  <c r="AC176" i="67"/>
  <c r="AC195" i="67" s="1"/>
  <c r="AC176" i="70"/>
  <c r="AC176" i="88"/>
  <c r="AC195" i="88" s="1"/>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76" i="73"/>
  <c r="AW176" i="67"/>
  <c r="AW195" i="67" s="1"/>
  <c r="AW176" i="88"/>
  <c r="AW195" i="88" s="1"/>
  <c r="AW176" i="75"/>
  <c r="AW176" i="63"/>
  <c r="AW195" i="63" s="1"/>
  <c r="AW176" i="69"/>
  <c r="AW176" i="72"/>
  <c r="AW176" i="71"/>
  <c r="AW176" i="68"/>
  <c r="AW195" i="68" s="1"/>
  <c r="I146" i="88"/>
  <c r="AI176" i="88"/>
  <c r="AI195" i="88" s="1"/>
  <c r="AI176" i="71"/>
  <c r="AI176" i="73"/>
  <c r="AI176" i="67"/>
  <c r="AI195" i="67" s="1"/>
  <c r="AI176" i="70"/>
  <c r="AI176" i="75"/>
  <c r="AI176" i="72"/>
  <c r="AI176" i="63"/>
  <c r="AI195" i="63" s="1"/>
  <c r="AI176" i="69"/>
  <c r="AK146" i="72"/>
  <c r="AK146" i="75"/>
  <c r="X176" i="72"/>
  <c r="X176" i="63"/>
  <c r="X195" i="63" s="1"/>
  <c r="X176" i="73"/>
  <c r="X176" i="67"/>
  <c r="X195" i="67" s="1"/>
  <c r="X176" i="69"/>
  <c r="X176" i="88"/>
  <c r="X195" i="88" s="1"/>
  <c r="X176" i="71"/>
  <c r="X176" i="75"/>
  <c r="X176" i="70"/>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95" i="67" s="1"/>
  <c r="J176" i="88"/>
  <c r="J195" i="88" s="1"/>
  <c r="J176" i="71"/>
  <c r="J176" i="72"/>
  <c r="J176" i="73"/>
  <c r="J176" i="69"/>
  <c r="J176" i="75"/>
  <c r="J176" i="63"/>
  <c r="J195" i="63" s="1"/>
  <c r="J176" i="70"/>
  <c r="T146" i="67"/>
  <c r="AC146" i="68"/>
  <c r="T146" i="72"/>
  <c r="AT146" i="72"/>
  <c r="AL146" i="73"/>
  <c r="U146" i="72"/>
  <c r="Y146" i="69"/>
  <c r="AS146" i="69"/>
  <c r="V146" i="67"/>
  <c r="U146" i="73"/>
  <c r="AG146" i="72"/>
  <c r="AP146" i="72"/>
  <c r="AF146" i="69"/>
  <c r="AW146" i="69"/>
  <c r="O146" i="73"/>
  <c r="AG146" i="69"/>
  <c r="K176" i="69"/>
  <c r="K176" i="88"/>
  <c r="K195" i="88" s="1"/>
  <c r="K176" i="63"/>
  <c r="K195" i="63" s="1"/>
  <c r="K176" i="67"/>
  <c r="K195" i="67" s="1"/>
  <c r="K176" i="71"/>
  <c r="K176" i="70"/>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AS196" i="68" s="1"/>
  <c r="P146" i="88"/>
  <c r="G146" i="63"/>
  <c r="AU146" i="63"/>
  <c r="F146" i="63"/>
  <c r="F196" i="63" s="1"/>
  <c r="Q146" i="63"/>
  <c r="U146" i="70"/>
  <c r="U146" i="63"/>
  <c r="AI146" i="75"/>
  <c r="AI196" i="75" s="1"/>
  <c r="N146" i="63"/>
  <c r="O146" i="88"/>
  <c r="AC146" i="73"/>
  <c r="AB146" i="67"/>
  <c r="J146" i="88"/>
  <c r="AJ146" i="88"/>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96" i="88" s="1"/>
  <c r="AO146" i="63"/>
  <c r="Q146" i="68"/>
  <c r="W146" i="68"/>
  <c r="W196" i="68" s="1"/>
  <c r="AM146" i="88"/>
  <c r="AH146" i="70"/>
  <c r="AF146" i="63"/>
  <c r="L146" i="67"/>
  <c r="AJ146" i="72"/>
  <c r="BB146" i="67"/>
  <c r="AT146" i="88"/>
  <c r="AT196" i="88" s="1"/>
  <c r="S146" i="68"/>
  <c r="AQ146" i="75"/>
  <c r="Q146" i="67"/>
  <c r="AB146" i="73"/>
  <c r="AG146" i="70"/>
  <c r="AQ146" i="73"/>
  <c r="AO146" i="75"/>
  <c r="AN146" i="63"/>
  <c r="AN196" i="63" s="1"/>
  <c r="AN201" i="63" s="1"/>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Z201" i="63" s="1"/>
  <c r="Q146" i="70"/>
  <c r="AJ146" i="63"/>
  <c r="X146" i="69"/>
  <c r="Q146" i="75"/>
  <c r="Q196" i="75" s="1"/>
  <c r="X146" i="63"/>
  <c r="AA146" i="68"/>
  <c r="AK146" i="68"/>
  <c r="AK196" i="68" s="1"/>
  <c r="AK200" i="68" s="1"/>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AI146" i="68"/>
  <c r="F146" i="68"/>
  <c r="AS146" i="67"/>
  <c r="AM146" i="67"/>
  <c r="AM196" i="67" s="1"/>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S146" i="69"/>
  <c r="P146" i="73"/>
  <c r="AU146" i="70"/>
  <c r="I146" i="75"/>
  <c r="Y146" i="68"/>
  <c r="F146" i="70"/>
  <c r="AC146" i="75"/>
  <c r="AG146" i="67"/>
  <c r="AW146" i="70"/>
  <c r="AH146" i="72"/>
  <c r="M146" i="73"/>
  <c r="S176" i="69"/>
  <c r="S176" i="72"/>
  <c r="S176" i="88"/>
  <c r="S195" i="88" s="1"/>
  <c r="S176" i="63"/>
  <c r="S195" i="63" s="1"/>
  <c r="S176" i="70"/>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95" i="67" s="1"/>
  <c r="AQ176" i="75"/>
  <c r="AQ176" i="70"/>
  <c r="AQ176" i="69"/>
  <c r="AQ176" i="63"/>
  <c r="AQ195" i="63" s="1"/>
  <c r="AQ176" i="73"/>
  <c r="AQ176" i="88"/>
  <c r="AQ195" i="88" s="1"/>
  <c r="AQ176" i="71"/>
  <c r="O176" i="88"/>
  <c r="O195" i="88" s="1"/>
  <c r="O176" i="70"/>
  <c r="O176" i="73"/>
  <c r="O176" i="72"/>
  <c r="O176" i="67"/>
  <c r="O195" i="67" s="1"/>
  <c r="O176" i="69"/>
  <c r="O176" i="68"/>
  <c r="O195" i="68" s="1"/>
  <c r="O176" i="75"/>
  <c r="O176" i="63"/>
  <c r="O195" i="63" s="1"/>
  <c r="O146" i="72"/>
  <c r="AJ146" i="68"/>
  <c r="H146" i="70"/>
  <c r="H196" i="70" s="1"/>
  <c r="H202" i="70" s="1"/>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76" i="70"/>
  <c r="AS176" i="75"/>
  <c r="AS176" i="73"/>
  <c r="AS176" i="67"/>
  <c r="AS195" i="67" s="1"/>
  <c r="AM146" i="72"/>
  <c r="H146" i="69"/>
  <c r="Z146" i="75"/>
  <c r="G176" i="88"/>
  <c r="G195" i="88" s="1"/>
  <c r="G176" i="63"/>
  <c r="G195" i="63" s="1"/>
  <c r="G176" i="75"/>
  <c r="G176" i="72"/>
  <c r="G176" i="67"/>
  <c r="G195" i="67" s="1"/>
  <c r="G176" i="73"/>
  <c r="G176" i="69"/>
  <c r="G176" i="71"/>
  <c r="G176" i="68"/>
  <c r="G195" i="68" s="1"/>
  <c r="G176" i="70"/>
  <c r="P146" i="70"/>
  <c r="U146" i="69"/>
  <c r="AX146" i="73"/>
  <c r="AP146" i="69"/>
  <c r="AC146" i="67"/>
  <c r="J143" i="63"/>
  <c r="J193" i="63" s="1"/>
  <c r="J143" i="88"/>
  <c r="J193" i="88" s="1"/>
  <c r="J143" i="67"/>
  <c r="J193" i="67" s="1"/>
  <c r="J193" i="71"/>
  <c r="J143" i="70"/>
  <c r="J193" i="70" s="1"/>
  <c r="J143" i="73"/>
  <c r="J193" i="73" s="1"/>
  <c r="J143" i="68"/>
  <c r="J193" i="68" s="1"/>
  <c r="J143" i="69"/>
  <c r="J193" i="69" s="1"/>
  <c r="J143" i="75"/>
  <c r="J193" i="75" s="1"/>
  <c r="AA176" i="69"/>
  <c r="AA176" i="73"/>
  <c r="AA176" i="75"/>
  <c r="AA176" i="63"/>
  <c r="AA195" i="63" s="1"/>
  <c r="AA176" i="88"/>
  <c r="AA195" i="88" s="1"/>
  <c r="AA176" i="72"/>
  <c r="AA176" i="67"/>
  <c r="AA195" i="67" s="1"/>
  <c r="AA176" i="70"/>
  <c r="AA176" i="71"/>
  <c r="AA176" i="68"/>
  <c r="AA195" i="68" s="1"/>
  <c r="F172" i="71"/>
  <c r="F194" i="71" s="1"/>
  <c r="H172" i="75"/>
  <c r="H194" i="75" s="1"/>
  <c r="AL146" i="75"/>
  <c r="Y176" i="73"/>
  <c r="Y176" i="69"/>
  <c r="Y176" i="72"/>
  <c r="Y176" i="75"/>
  <c r="Y176" i="63"/>
  <c r="Y195" i="63" s="1"/>
  <c r="Y176" i="88"/>
  <c r="Y195" i="88" s="1"/>
  <c r="Y176" i="71"/>
  <c r="Y176" i="67"/>
  <c r="Y195" i="67" s="1"/>
  <c r="Y176" i="70"/>
  <c r="AH176" i="75"/>
  <c r="AH176" i="88"/>
  <c r="AH195" i="88" s="1"/>
  <c r="AH176" i="71"/>
  <c r="AH176" i="67"/>
  <c r="AH195" i="67" s="1"/>
  <c r="AH176" i="72"/>
  <c r="AH176" i="63"/>
  <c r="AH195" i="63" s="1"/>
  <c r="AH176" i="73"/>
  <c r="AH176" i="69"/>
  <c r="AH176" i="70"/>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95" i="67" s="1"/>
  <c r="Q176" i="63"/>
  <c r="Q195" i="63" s="1"/>
  <c r="Q176" i="75"/>
  <c r="Q176" i="71"/>
  <c r="Q176" i="72"/>
  <c r="Q176" i="69"/>
  <c r="Q176" i="88"/>
  <c r="Q195" i="88" s="1"/>
  <c r="Q176" i="73"/>
  <c r="Q176" i="70"/>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76" i="71"/>
  <c r="AF176" i="67"/>
  <c r="AF195" i="67" s="1"/>
  <c r="AF176" i="63"/>
  <c r="AF195" i="63" s="1"/>
  <c r="AF176" i="70"/>
  <c r="AF176" i="75"/>
  <c r="AF176" i="73"/>
  <c r="AF176" i="88"/>
  <c r="AF195" i="88" s="1"/>
  <c r="AF176" i="72"/>
  <c r="L143" i="69"/>
  <c r="L193" i="69" s="1"/>
  <c r="L176" i="68"/>
  <c r="L195" i="68" s="1"/>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76" i="75"/>
  <c r="AN176" i="63"/>
  <c r="AN195" i="63" s="1"/>
  <c r="AN202" i="63" s="1"/>
  <c r="AN176" i="69"/>
  <c r="AN176" i="72"/>
  <c r="AN176" i="88"/>
  <c r="AN195" i="88" s="1"/>
  <c r="H176" i="63"/>
  <c r="H195" i="63" s="1"/>
  <c r="H176" i="75"/>
  <c r="H176" i="69"/>
  <c r="H176" i="67"/>
  <c r="H195" i="67" s="1"/>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95" i="88" s="1"/>
  <c r="AK176" i="73"/>
  <c r="AK176" i="63"/>
  <c r="AK195" i="63" s="1"/>
  <c r="AK176" i="70"/>
  <c r="AK176" i="69"/>
  <c r="AK176" i="67"/>
  <c r="AK195" i="67" s="1"/>
  <c r="AK176" i="71"/>
  <c r="AK176" i="75"/>
  <c r="AK176" i="72"/>
  <c r="AX176" i="88"/>
  <c r="AX195" i="88" s="1"/>
  <c r="AX176" i="69"/>
  <c r="AX176" i="70"/>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76" i="88"/>
  <c r="AU195" i="88" s="1"/>
  <c r="AU176" i="75"/>
  <c r="AU176" i="71"/>
  <c r="AU176" i="70"/>
  <c r="AU176" i="63"/>
  <c r="AU195" i="63" s="1"/>
  <c r="AU176" i="67"/>
  <c r="AU195" i="67" s="1"/>
  <c r="AU176" i="73"/>
  <c r="AU176" i="72"/>
  <c r="L176" i="73"/>
  <c r="H176" i="68"/>
  <c r="H195" i="68" s="1"/>
  <c r="F143" i="70"/>
  <c r="F193" i="70" s="1"/>
  <c r="F143" i="75"/>
  <c r="F193" i="75" s="1"/>
  <c r="F143" i="72"/>
  <c r="F193" i="72" s="1"/>
  <c r="F143" i="63"/>
  <c r="F193" i="63" s="1"/>
  <c r="F193" i="71"/>
  <c r="F143" i="88"/>
  <c r="F193" i="88" s="1"/>
  <c r="F143" i="69"/>
  <c r="F193" i="69" s="1"/>
  <c r="F143" i="68"/>
  <c r="F193" i="68" s="1"/>
  <c r="H176" i="88"/>
  <c r="H195" i="88" s="1"/>
  <c r="F143" i="67"/>
  <c r="F193" i="67" s="1"/>
  <c r="AE176" i="63"/>
  <c r="AE195" i="63" s="1"/>
  <c r="AE176" i="75"/>
  <c r="AE176" i="72"/>
  <c r="AE176" i="88"/>
  <c r="AE195" i="88" s="1"/>
  <c r="AE176" i="71"/>
  <c r="AE176" i="69"/>
  <c r="AE176" i="73"/>
  <c r="AE176" i="67"/>
  <c r="AE195" i="67" s="1"/>
  <c r="AE176" i="70"/>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76" i="71"/>
  <c r="L176" i="75"/>
  <c r="L176" i="88"/>
  <c r="L195" i="88" s="1"/>
  <c r="L176" i="67"/>
  <c r="L195" i="67" s="1"/>
  <c r="L176" i="70"/>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Y195" i="68" s="1"/>
  <c r="AH176" i="68"/>
  <c r="AH195" i="68" s="1"/>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E195" i="68" s="1"/>
  <c r="Z176" i="88"/>
  <c r="Z195" i="88" s="1"/>
  <c r="Z176" i="71"/>
  <c r="Z176" i="73"/>
  <c r="Z176" i="70"/>
  <c r="Z176" i="72"/>
  <c r="Z176" i="63"/>
  <c r="Z195" i="63" s="1"/>
  <c r="Z176" i="69"/>
  <c r="Z176" i="67"/>
  <c r="Z195" i="67" s="1"/>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95" i="67" s="1"/>
  <c r="T176" i="63"/>
  <c r="T195" i="63" s="1"/>
  <c r="T176" i="75"/>
  <c r="T176" i="88"/>
  <c r="T195" i="88" s="1"/>
  <c r="T176" i="69"/>
  <c r="T176" i="73"/>
  <c r="T176" i="70"/>
  <c r="T176" i="71"/>
  <c r="E176" i="70"/>
  <c r="AD176" i="73"/>
  <c r="AD176" i="88"/>
  <c r="AD195" i="88" s="1"/>
  <c r="AD176" i="67"/>
  <c r="AD195" i="67" s="1"/>
  <c r="AD176" i="69"/>
  <c r="AD176" i="70"/>
  <c r="AD176" i="71"/>
  <c r="AD176" i="63"/>
  <c r="AD195" i="63" s="1"/>
  <c r="AD176" i="72"/>
  <c r="AD176" i="75"/>
  <c r="AD176" i="68"/>
  <c r="AD195" i="68" s="1"/>
  <c r="W176" i="88"/>
  <c r="W195" i="88" s="1"/>
  <c r="W176" i="63"/>
  <c r="W195" i="63" s="1"/>
  <c r="W176" i="69"/>
  <c r="W176" i="67"/>
  <c r="W195" i="67" s="1"/>
  <c r="W176" i="73"/>
  <c r="W176" i="68"/>
  <c r="W195" i="68" s="1"/>
  <c r="W176" i="71"/>
  <c r="W176" i="75"/>
  <c r="W176" i="72"/>
  <c r="AZ176" i="71"/>
  <c r="AZ176" i="67"/>
  <c r="AZ195" i="67" s="1"/>
  <c r="AZ176" i="73"/>
  <c r="AZ176" i="88"/>
  <c r="AZ195" i="88" s="1"/>
  <c r="AZ176" i="63"/>
  <c r="AZ195" i="63" s="1"/>
  <c r="AZ176" i="72"/>
  <c r="AZ176" i="69"/>
  <c r="AZ176" i="75"/>
  <c r="AZ176" i="70"/>
  <c r="AG143" i="69"/>
  <c r="AG193" i="69" s="1"/>
  <c r="AG143" i="72"/>
  <c r="AG193" i="72" s="1"/>
  <c r="AG143" i="68"/>
  <c r="AG193"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76" i="63"/>
  <c r="M195" i="63" s="1"/>
  <c r="M176" i="68"/>
  <c r="M195" i="68" s="1"/>
  <c r="M176" i="75"/>
  <c r="M176" i="88"/>
  <c r="M195" i="88" s="1"/>
  <c r="M176" i="71"/>
  <c r="AY176" i="72"/>
  <c r="AY176" i="88"/>
  <c r="AY195" i="88" s="1"/>
  <c r="AY176" i="71"/>
  <c r="AY176" i="70"/>
  <c r="AY176" i="75"/>
  <c r="AY176" i="67"/>
  <c r="AY195" i="67" s="1"/>
  <c r="AY176" i="63"/>
  <c r="AY195" i="63" s="1"/>
  <c r="AY176" i="73"/>
  <c r="AY176" i="69"/>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95" i="88" s="1"/>
  <c r="E176" i="63"/>
  <c r="E195" i="63" s="1"/>
  <c r="AJ176" i="63"/>
  <c r="AJ195" i="63" s="1"/>
  <c r="AJ176" i="72"/>
  <c r="AJ176" i="73"/>
  <c r="AJ176" i="67"/>
  <c r="AJ195" i="67" s="1"/>
  <c r="AJ176" i="69"/>
  <c r="AJ176" i="70"/>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76" i="69"/>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76" i="73"/>
  <c r="R176" i="68"/>
  <c r="R195" i="68" s="1"/>
  <c r="R176" i="72"/>
  <c r="R176" i="63"/>
  <c r="R195" i="63" s="1"/>
  <c r="R176" i="70"/>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Z196" i="88" l="1"/>
  <c r="AF196" i="63"/>
  <c r="AF201" i="63" s="1"/>
  <c r="AJ196" i="88"/>
  <c r="W196" i="63"/>
  <c r="W202" i="63" s="1"/>
  <c r="BA200" i="68"/>
  <c r="AG200" i="68"/>
  <c r="J196" i="67"/>
  <c r="J202" i="67" s="1"/>
  <c r="AQ200" i="68"/>
  <c r="F200" i="63"/>
  <c r="N200" i="73"/>
  <c r="N201" i="73"/>
  <c r="AM200" i="70"/>
  <c r="H200" i="73"/>
  <c r="H201" i="73"/>
  <c r="AY202" i="73"/>
  <c r="AY201" i="73"/>
  <c r="AL202" i="72"/>
  <c r="AL201" i="72"/>
  <c r="AL200" i="72"/>
  <c r="Z202" i="71"/>
  <c r="Z201" i="71"/>
  <c r="Z221" i="71" s="1"/>
  <c r="L201" i="71"/>
  <c r="L200" i="71"/>
  <c r="Z200" i="71"/>
  <c r="AI202" i="70"/>
  <c r="AI201" i="70"/>
  <c r="H201" i="70"/>
  <c r="AO200" i="70"/>
  <c r="AO202" i="70"/>
  <c r="AO201" i="70"/>
  <c r="H200" i="70"/>
  <c r="AI200" i="70"/>
  <c r="AM202" i="70"/>
  <c r="AM201" i="70"/>
  <c r="BB202" i="69"/>
  <c r="BB201" i="69"/>
  <c r="BB200" i="69"/>
  <c r="AI200" i="69"/>
  <c r="AI202" i="69"/>
  <c r="AI201" i="69"/>
  <c r="AZ202" i="69"/>
  <c r="AZ201" i="69"/>
  <c r="AH202" i="68"/>
  <c r="AH201" i="68"/>
  <c r="BA202" i="68"/>
  <c r="BA201" i="68"/>
  <c r="AG202" i="68"/>
  <c r="AG201" i="68"/>
  <c r="AS202" i="68"/>
  <c r="AS201" i="68"/>
  <c r="AS200" i="68"/>
  <c r="AQ202" i="68"/>
  <c r="AQ201" i="68"/>
  <c r="W202" i="68"/>
  <c r="W200" i="68"/>
  <c r="W201" i="68"/>
  <c r="AH200" i="68"/>
  <c r="AK202" i="68"/>
  <c r="AK201" i="68"/>
  <c r="AX202" i="68"/>
  <c r="AX201" i="68"/>
  <c r="AX200" i="68"/>
  <c r="AM202" i="67"/>
  <c r="AM201" i="67"/>
  <c r="AJ202" i="67"/>
  <c r="AJ201" i="67"/>
  <c r="AM200" i="67"/>
  <c r="AV202" i="67"/>
  <c r="AV200" i="67"/>
  <c r="AV201" i="67"/>
  <c r="AJ200" i="67"/>
  <c r="J201" i="67"/>
  <c r="Z202" i="63"/>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AN200" i="63"/>
  <c r="Z213" i="67"/>
  <c r="Z200" i="63"/>
  <c r="AP213" i="74"/>
  <c r="AX215" i="74"/>
  <c r="Y213" i="74"/>
  <c r="I214" i="74"/>
  <c r="Y215" i="74"/>
  <c r="G215" i="74"/>
  <c r="H214" i="74"/>
  <c r="G213" i="74"/>
  <c r="AC215" i="74"/>
  <c r="F215" i="74"/>
  <c r="F202" i="63"/>
  <c r="F131" i="88"/>
  <c r="AE196" i="74"/>
  <c r="V196" i="74"/>
  <c r="AY196" i="74"/>
  <c r="AH196" i="74"/>
  <c r="Y196" i="74"/>
  <c r="AM196" i="74"/>
  <c r="P196" i="69"/>
  <c r="P202" i="69" s="1"/>
  <c r="Q196" i="74"/>
  <c r="BB196" i="74"/>
  <c r="AS196" i="74"/>
  <c r="AJ196" i="74"/>
  <c r="S196" i="74"/>
  <c r="AV196" i="74"/>
  <c r="Z216" i="71"/>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G129" i="88"/>
  <c r="G131" i="88" s="1"/>
  <c r="F130" i="88"/>
  <c r="F132" i="88" s="1"/>
  <c r="F133" i="88" s="1"/>
  <c r="F190" i="88" s="1"/>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W200" i="63" l="1"/>
  <c r="W222" i="68"/>
  <c r="J200" i="67"/>
  <c r="AQ200" i="75"/>
  <c r="AJ200" i="75"/>
  <c r="AD200" i="75"/>
  <c r="M201" i="75"/>
  <c r="G200" i="75"/>
  <c r="AT202" i="75"/>
  <c r="T201" i="75"/>
  <c r="G201" i="75"/>
  <c r="L200" i="73"/>
  <c r="F200" i="71"/>
  <c r="F201" i="69"/>
  <c r="AC202" i="75"/>
  <c r="T202" i="75"/>
  <c r="L201" i="73"/>
  <c r="X201" i="73"/>
  <c r="R201" i="73"/>
  <c r="O201" i="71"/>
  <c r="O221" i="71" s="1"/>
  <c r="J200" i="71"/>
  <c r="S200" i="71"/>
  <c r="S201" i="71"/>
  <c r="P200" i="70"/>
  <c r="X201" i="70"/>
  <c r="O200" i="69"/>
  <c r="T201" i="68"/>
  <c r="M201" i="68"/>
  <c r="F201" i="68"/>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22" i="73" s="1"/>
  <c r="AN201" i="73"/>
  <c r="AL202" i="73"/>
  <c r="AL201" i="73"/>
  <c r="AL200" i="73"/>
  <c r="BA202" i="73"/>
  <c r="BA201" i="73"/>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F216" i="73"/>
  <c r="F202" i="73"/>
  <c r="F222" i="73" s="1"/>
  <c r="AU202" i="73"/>
  <c r="AU201" i="73"/>
  <c r="F200" i="73"/>
  <c r="F220" i="73" s="1"/>
  <c r="AN200" i="73"/>
  <c r="P200" i="73"/>
  <c r="R200" i="73"/>
  <c r="O200" i="73"/>
  <c r="AG200" i="73"/>
  <c r="T201" i="73"/>
  <c r="V200" i="73"/>
  <c r="E202" i="72"/>
  <c r="E201" i="72"/>
  <c r="BB202" i="72"/>
  <c r="BB201" i="72"/>
  <c r="BB200" i="72"/>
  <c r="AR202" i="72"/>
  <c r="AR201" i="72"/>
  <c r="Y202" i="72"/>
  <c r="Y201" i="72"/>
  <c r="Y221" i="72" s="1"/>
  <c r="AK202" i="72"/>
  <c r="AK201" i="72"/>
  <c r="AK200" i="72"/>
  <c r="W202" i="72"/>
  <c r="W222" i="72" s="1"/>
  <c r="W200" i="72"/>
  <c r="W201" i="72"/>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S201" i="72"/>
  <c r="O201" i="72"/>
  <c r="X201" i="72"/>
  <c r="G200" i="72"/>
  <c r="Q201" i="72"/>
  <c r="Y200" i="72"/>
  <c r="V202" i="72"/>
  <c r="V201" i="72"/>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22" i="72" s="1"/>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01" i="71"/>
  <c r="F216" i="71"/>
  <c r="F202" i="71"/>
  <c r="F222" i="71" s="1"/>
  <c r="T200" i="71"/>
  <c r="V200" i="71"/>
  <c r="G200" i="71"/>
  <c r="AN202" i="71"/>
  <c r="AN222" i="71" s="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A202" i="70"/>
  <c r="AA201" i="70"/>
  <c r="AQ202" i="70"/>
  <c r="AQ201" i="70"/>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01" i="70"/>
  <c r="BA202" i="70"/>
  <c r="BA201" i="70"/>
  <c r="BA221" i="70" s="1"/>
  <c r="AV202" i="70"/>
  <c r="AV201" i="70"/>
  <c r="AV200" i="70"/>
  <c r="U200" i="70"/>
  <c r="N201" i="70"/>
  <c r="Z200" i="70"/>
  <c r="Z220" i="70" s="1"/>
  <c r="M201" i="70"/>
  <c r="AN200" i="70"/>
  <c r="AN220" i="70" s="1"/>
  <c r="Q201" i="70"/>
  <c r="AT202" i="70"/>
  <c r="AT201" i="70"/>
  <c r="O200" i="70"/>
  <c r="Q200" i="70"/>
  <c r="R200" i="70"/>
  <c r="R201" i="70"/>
  <c r="G201" i="70"/>
  <c r="T201" i="70"/>
  <c r="AB202" i="70"/>
  <c r="AB201" i="70"/>
  <c r="AB200" i="70"/>
  <c r="E202" i="70"/>
  <c r="E201" i="70"/>
  <c r="E205" i="70" s="1"/>
  <c r="AK202" i="70"/>
  <c r="AK201" i="70"/>
  <c r="AK200" i="70"/>
  <c r="AU202" i="70"/>
  <c r="AU201" i="70"/>
  <c r="AD202" i="70"/>
  <c r="AD201" i="70"/>
  <c r="AZ202" i="70"/>
  <c r="AZ201" i="70"/>
  <c r="AL202" i="70"/>
  <c r="AL201" i="70"/>
  <c r="AL200" i="70"/>
  <c r="AP202" i="70"/>
  <c r="AP201" i="70"/>
  <c r="F202" i="70"/>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Y202" i="69"/>
  <c r="Y201" i="69"/>
  <c r="Y221" i="69" s="1"/>
  <c r="AB202" i="69"/>
  <c r="AB201" i="69"/>
  <c r="AB200" i="69"/>
  <c r="J200" i="69"/>
  <c r="J201" i="69"/>
  <c r="X200" i="69"/>
  <c r="H201" i="69"/>
  <c r="AO200" i="69"/>
  <c r="AA202" i="69"/>
  <c r="AA201" i="69"/>
  <c r="G202" i="69"/>
  <c r="G200" i="69"/>
  <c r="AW202" i="69"/>
  <c r="AW201" i="69"/>
  <c r="L201" i="69"/>
  <c r="I201" i="69"/>
  <c r="L200" i="69"/>
  <c r="AY200" i="69"/>
  <c r="N200" i="69"/>
  <c r="V202" i="69"/>
  <c r="V201" i="69"/>
  <c r="AG202" i="69"/>
  <c r="AG201" i="69"/>
  <c r="AM202" i="69"/>
  <c r="AM201" i="69"/>
  <c r="AP202" i="69"/>
  <c r="AP201" i="69"/>
  <c r="AK202" i="69"/>
  <c r="AK201" i="69"/>
  <c r="AK200" i="69"/>
  <c r="BA202" i="69"/>
  <c r="BA201" i="69"/>
  <c r="M200" i="69"/>
  <c r="R201" i="69"/>
  <c r="F200" i="69"/>
  <c r="T200" i="69"/>
  <c r="AC201" i="69"/>
  <c r="S201" i="69"/>
  <c r="Y200" i="69"/>
  <c r="AQ202" i="69"/>
  <c r="AQ201" i="69"/>
  <c r="AQ200" i="69"/>
  <c r="AN202" i="69"/>
  <c r="AN201" i="69"/>
  <c r="AF202" i="69"/>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AS202" i="69"/>
  <c r="AS201" i="69"/>
  <c r="AS200" i="69"/>
  <c r="AD202" i="69"/>
  <c r="AD201" i="69"/>
  <c r="W202" i="69"/>
  <c r="W222" i="69" s="1"/>
  <c r="W200" i="69"/>
  <c r="W201" i="69"/>
  <c r="W221" i="69" s="1"/>
  <c r="Z202" i="69"/>
  <c r="Z222" i="69" s="1"/>
  <c r="Z201" i="69"/>
  <c r="AT202" i="69"/>
  <c r="AT201" i="69"/>
  <c r="AH202" i="69"/>
  <c r="AH201" i="69"/>
  <c r="AW200" i="69"/>
  <c r="P200" i="69"/>
  <c r="R200" i="69"/>
  <c r="V200" i="69"/>
  <c r="T201" i="69"/>
  <c r="AR200" i="69"/>
  <c r="Q200" i="69"/>
  <c r="AP200" i="69"/>
  <c r="S200" i="69"/>
  <c r="AJ202" i="69"/>
  <c r="AJ201" i="69"/>
  <c r="AU202" i="69"/>
  <c r="AU201" i="69"/>
  <c r="AE202" i="69"/>
  <c r="AE201" i="69"/>
  <c r="AE200" i="69"/>
  <c r="P201" i="69"/>
  <c r="K200" i="69"/>
  <c r="AJ200" i="69"/>
  <c r="AF200" i="69"/>
  <c r="I200" i="69"/>
  <c r="O201" i="69"/>
  <c r="G201" i="69"/>
  <c r="AL202" i="68"/>
  <c r="AL201" i="68"/>
  <c r="AL200" i="68"/>
  <c r="AV202" i="68"/>
  <c r="AV200" i="68"/>
  <c r="AV201" i="68"/>
  <c r="AU202" i="68"/>
  <c r="AU201" i="68"/>
  <c r="AU221" i="68" s="1"/>
  <c r="AB202" i="68"/>
  <c r="AB201" i="68"/>
  <c r="AB200" i="68"/>
  <c r="L201" i="68"/>
  <c r="T200" i="68"/>
  <c r="AC200" i="68"/>
  <c r="S201" i="68"/>
  <c r="J200" i="68"/>
  <c r="E202" i="68"/>
  <c r="E206" i="68" s="1"/>
  <c r="E201" i="68"/>
  <c r="E205" i="68" s="1"/>
  <c r="F205" i="68" s="1"/>
  <c r="AN202" i="68"/>
  <c r="AN222" i="68" s="1"/>
  <c r="AN201" i="68"/>
  <c r="AY202" i="68"/>
  <c r="AY201" i="68"/>
  <c r="AY221" i="68" s="1"/>
  <c r="Z202" i="68"/>
  <c r="Z201" i="68"/>
  <c r="J201" i="68"/>
  <c r="Q201" i="68"/>
  <c r="I200" i="68"/>
  <c r="E200" i="68"/>
  <c r="AJ202" i="68"/>
  <c r="AJ201" i="68"/>
  <c r="AJ221" i="68" s="1"/>
  <c r="AD202" i="68"/>
  <c r="AD201" i="68"/>
  <c r="AD221" i="68" s="1"/>
  <c r="AM202" i="68"/>
  <c r="AM201" i="68"/>
  <c r="V202" i="68"/>
  <c r="V201" i="68"/>
  <c r="AD200" i="68"/>
  <c r="O200" i="68"/>
  <c r="I201" i="68"/>
  <c r="H200" i="68"/>
  <c r="P201" i="68"/>
  <c r="Y202" i="68"/>
  <c r="Y201" i="68"/>
  <c r="Y221" i="68" s="1"/>
  <c r="AW202" i="68"/>
  <c r="AW201" i="68"/>
  <c r="AP202" i="68"/>
  <c r="AP201" i="68"/>
  <c r="AP221" i="68" s="1"/>
  <c r="L200" i="68"/>
  <c r="X201" i="68"/>
  <c r="O201" i="68"/>
  <c r="O221" i="68" s="1"/>
  <c r="G201" i="68"/>
  <c r="R200" i="68"/>
  <c r="AT202" i="68"/>
  <c r="AT201" i="68"/>
  <c r="AT221" i="68" s="1"/>
  <c r="AZ202" i="68"/>
  <c r="AZ201" i="68"/>
  <c r="AI202" i="68"/>
  <c r="AI201" i="68"/>
  <c r="F216" i="68"/>
  <c r="F202" i="68"/>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F202" i="68"/>
  <c r="AF222" i="68" s="1"/>
  <c r="AF201" i="68"/>
  <c r="V200" i="68"/>
  <c r="Z200" i="68"/>
  <c r="U200" i="68"/>
  <c r="K201" i="68"/>
  <c r="AZ200" i="68"/>
  <c r="Q200" i="68"/>
  <c r="AP200" i="68"/>
  <c r="AI200" i="68"/>
  <c r="AR200" i="68"/>
  <c r="AU202" i="67"/>
  <c r="AU201" i="67"/>
  <c r="AK202" i="67"/>
  <c r="AK201" i="67"/>
  <c r="AK200" i="67"/>
  <c r="Y202" i="67"/>
  <c r="Y201" i="67"/>
  <c r="Y221" i="67" s="1"/>
  <c r="F216" i="67"/>
  <c r="F202" i="67"/>
  <c r="F222" i="67" s="1"/>
  <c r="AL202" i="67"/>
  <c r="AL201" i="67"/>
  <c r="AL200" i="67"/>
  <c r="X200" i="67"/>
  <c r="F200" i="67"/>
  <c r="O200" i="67"/>
  <c r="H201" i="67"/>
  <c r="T200" i="67"/>
  <c r="AB202" i="67"/>
  <c r="AB201" i="67"/>
  <c r="AB200" i="67"/>
  <c r="Z202" i="67"/>
  <c r="Z222" i="67" s="1"/>
  <c r="Z201" i="67"/>
  <c r="Z200" i="67"/>
  <c r="AF202" i="67"/>
  <c r="AF222" i="67" s="1"/>
  <c r="AF201" i="67"/>
  <c r="AA202" i="67"/>
  <c r="AA201" i="67"/>
  <c r="AA221" i="67" s="1"/>
  <c r="T201" i="67"/>
  <c r="S200" i="67"/>
  <c r="AX202" i="67"/>
  <c r="AX201" i="67"/>
  <c r="AX200" i="67"/>
  <c r="V202" i="67"/>
  <c r="V201" i="67"/>
  <c r="AH202" i="67"/>
  <c r="AH201" i="67"/>
  <c r="U202" i="67"/>
  <c r="U201" i="67"/>
  <c r="P200" i="67"/>
  <c r="R200" i="67"/>
  <c r="L201" i="67"/>
  <c r="L200" i="67"/>
  <c r="V200" i="67"/>
  <c r="W202" i="67"/>
  <c r="W200" i="67"/>
  <c r="W220" i="67" s="1"/>
  <c r="W201" i="67"/>
  <c r="W221" i="67" s="1"/>
  <c r="M200" i="67"/>
  <c r="BB202" i="67"/>
  <c r="BB201" i="67"/>
  <c r="BB200" i="67"/>
  <c r="AP202" i="67"/>
  <c r="AP201" i="67"/>
  <c r="AP221" i="67" s="1"/>
  <c r="AZ202" i="67"/>
  <c r="AZ201" i="67"/>
  <c r="AQ202" i="67"/>
  <c r="AQ201" i="67"/>
  <c r="E202" i="67"/>
  <c r="E201" i="67"/>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00" i="67"/>
  <c r="AO202" i="67"/>
  <c r="AO201" i="67"/>
  <c r="P201" i="67"/>
  <c r="AA200" i="67"/>
  <c r="G201" i="67"/>
  <c r="I201" i="67"/>
  <c r="N200" i="67"/>
  <c r="G200" i="67"/>
  <c r="I200" i="67"/>
  <c r="Q200" i="67"/>
  <c r="AW202" i="67"/>
  <c r="AW201" i="67"/>
  <c r="AW221" i="67" s="1"/>
  <c r="AI202" i="67"/>
  <c r="AI201" i="67"/>
  <c r="AR202" i="67"/>
  <c r="AR201" i="67"/>
  <c r="AR221" i="67" s="1"/>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AX222" i="71" s="1"/>
  <c r="BA202" i="63"/>
  <c r="AH202" i="63"/>
  <c r="P202" i="63"/>
  <c r="P222" i="68" s="1"/>
  <c r="AD200" i="63"/>
  <c r="I202" i="63"/>
  <c r="I222" i="69" s="1"/>
  <c r="Q202" i="63"/>
  <c r="Q222" i="71" s="1"/>
  <c r="T202" i="63"/>
  <c r="T222" i="68" s="1"/>
  <c r="U200" i="63"/>
  <c r="Q221" i="75"/>
  <c r="Q222" i="75"/>
  <c r="V200" i="63"/>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Q220" i="70" s="1"/>
  <c r="S202" i="63"/>
  <c r="AS202" i="63"/>
  <c r="AY202" i="63"/>
  <c r="O200" i="63"/>
  <c r="O220" i="70" s="1"/>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O221" i="69"/>
  <c r="N202" i="75"/>
  <c r="O201" i="75"/>
  <c r="Z200" i="75"/>
  <c r="AF220" i="72"/>
  <c r="H202" i="75"/>
  <c r="AY200" i="75"/>
  <c r="K200" i="75"/>
  <c r="O221" i="72"/>
  <c r="E216" i="70"/>
  <c r="E206" i="70"/>
  <c r="F206" i="70" s="1"/>
  <c r="G206" i="70" s="1"/>
  <c r="H206" i="70" s="1"/>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P221" i="69"/>
  <c r="AD216" i="69"/>
  <c r="AD221" i="69"/>
  <c r="AS216" i="75"/>
  <c r="AS222" i="75" s="1"/>
  <c r="AS201" i="75"/>
  <c r="AS200" i="75"/>
  <c r="AB216" i="72"/>
  <c r="AT216" i="73"/>
  <c r="E216" i="69"/>
  <c r="E205" i="69"/>
  <c r="F205" i="69" s="1"/>
  <c r="E204" i="69"/>
  <c r="F204" i="69" s="1"/>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H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BB216" i="67"/>
  <c r="AV216" i="69"/>
  <c r="AS216" i="74"/>
  <c r="T216" i="72"/>
  <c r="AY216" i="69"/>
  <c r="AY221" i="69"/>
  <c r="AS216" i="71"/>
  <c r="AT216" i="71"/>
  <c r="AT221"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E204" i="68"/>
  <c r="F204" i="68" s="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Q221" i="70"/>
  <c r="AZ216" i="75"/>
  <c r="AZ221" i="75" s="1"/>
  <c r="AZ201" i="75"/>
  <c r="K216" i="73"/>
  <c r="AI216" i="73"/>
  <c r="M216" i="73"/>
  <c r="X216" i="74"/>
  <c r="AR216" i="70"/>
  <c r="AR221"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A221" i="69"/>
  <c r="AC216" i="75"/>
  <c r="AC222" i="75" s="1"/>
  <c r="T216" i="75"/>
  <c r="T220" i="75" s="1"/>
  <c r="G216" i="75"/>
  <c r="G220" i="75" s="1"/>
  <c r="V216" i="72"/>
  <c r="V221" i="72"/>
  <c r="AJ216" i="70"/>
  <c r="AJ221" i="70"/>
  <c r="AY216" i="71"/>
  <c r="AY221" i="71"/>
  <c r="R216" i="67"/>
  <c r="AK216" i="70"/>
  <c r="I216" i="72"/>
  <c r="F135" i="88"/>
  <c r="AR216" i="72"/>
  <c r="AR221" i="72"/>
  <c r="AX216" i="71"/>
  <c r="AF216" i="72"/>
  <c r="AU216" i="68"/>
  <c r="I202" i="75"/>
  <c r="AZ216" i="67"/>
  <c r="AD216" i="73"/>
  <c r="AD221" i="73"/>
  <c r="AU216" i="70"/>
  <c r="AU221" i="70"/>
  <c r="AW216" i="73"/>
  <c r="AH216" i="71"/>
  <c r="Z216" i="74"/>
  <c r="I216" i="73"/>
  <c r="Q216" i="69"/>
  <c r="BB216" i="73"/>
  <c r="X216" i="71"/>
  <c r="M216" i="74"/>
  <c r="AB216" i="68"/>
  <c r="BB216" i="68"/>
  <c r="R216" i="69"/>
  <c r="AA216" i="68"/>
  <c r="AK216" i="73"/>
  <c r="AP216" i="74"/>
  <c r="AW216" i="69"/>
  <c r="AW221"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W220"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AP221" i="70"/>
  <c r="O221" i="73"/>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D221" i="67"/>
  <c r="AW202" i="75"/>
  <c r="E216" i="73"/>
  <c r="E205" i="73"/>
  <c r="W216" i="75"/>
  <c r="W222" i="75" s="1"/>
  <c r="W200" i="75"/>
  <c r="W201" i="75"/>
  <c r="AL216" i="74"/>
  <c r="AL216" i="67"/>
  <c r="AR202" i="75"/>
  <c r="AV216" i="75"/>
  <c r="AV201" i="75"/>
  <c r="AV200" i="75"/>
  <c r="AV202" i="75"/>
  <c r="AE216" i="75"/>
  <c r="AE222" i="75" s="1"/>
  <c r="AE201" i="75"/>
  <c r="AE200" i="75"/>
  <c r="E216" i="67"/>
  <c r="E206" i="67"/>
  <c r="E205" i="67"/>
  <c r="W216" i="72"/>
  <c r="W220" i="72"/>
  <c r="W221"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AI216" i="74"/>
  <c r="T216" i="71"/>
  <c r="AG216" i="75"/>
  <c r="AG220" i="75" s="1"/>
  <c r="AG201" i="75"/>
  <c r="AG202" i="75"/>
  <c r="O216" i="68"/>
  <c r="K216" i="70"/>
  <c r="AB216" i="67"/>
  <c r="AO216" i="73"/>
  <c r="AR216" i="68"/>
  <c r="AR221" i="68"/>
  <c r="N216" i="74"/>
  <c r="W216" i="70"/>
  <c r="W220" i="70"/>
  <c r="AC216" i="72"/>
  <c r="AQ216" i="69"/>
  <c r="AQ221" i="69"/>
  <c r="AF216" i="67"/>
  <c r="V216" i="73"/>
  <c r="P216" i="74"/>
  <c r="M200" i="75"/>
  <c r="T216" i="70"/>
  <c r="L216" i="70"/>
  <c r="AR216" i="71"/>
  <c r="K216" i="68"/>
  <c r="AD216" i="74"/>
  <c r="J216" i="75"/>
  <c r="J220" i="75" s="1"/>
  <c r="AZ216" i="71"/>
  <c r="L216" i="67"/>
  <c r="AI216" i="68"/>
  <c r="AR216" i="69"/>
  <c r="O216" i="74"/>
  <c r="AF220" i="69"/>
  <c r="H216" i="75"/>
  <c r="H222" i="75" s="1"/>
  <c r="E216" i="71"/>
  <c r="E206" i="71"/>
  <c r="E205" i="71"/>
  <c r="AJ216" i="72"/>
  <c r="AJ221" i="72"/>
  <c r="G216" i="68"/>
  <c r="AX216" i="75"/>
  <c r="AX222" i="75" s="1"/>
  <c r="AX201" i="75"/>
  <c r="AX200" i="75"/>
  <c r="AY216" i="75"/>
  <c r="AY221" i="75" s="1"/>
  <c r="AY201" i="75"/>
  <c r="Y216" i="67"/>
  <c r="AC216" i="67"/>
  <c r="AR216" i="74"/>
  <c r="AD216" i="68"/>
  <c r="AT216" i="72"/>
  <c r="AT221" i="72"/>
  <c r="AN216" i="70"/>
  <c r="AG216" i="71"/>
  <c r="AZ216" i="74"/>
  <c r="Z216" i="72"/>
  <c r="G216" i="70"/>
  <c r="AU216" i="67"/>
  <c r="AU221" i="67"/>
  <c r="AL216" i="71"/>
  <c r="AG200" i="75"/>
  <c r="AU216" i="71"/>
  <c r="AU221" i="71"/>
  <c r="BA216" i="71"/>
  <c r="AQ216" i="75"/>
  <c r="AQ221" i="75" s="1"/>
  <c r="AQ201" i="75"/>
  <c r="O216" i="70"/>
  <c r="AW216" i="72"/>
  <c r="AW221" i="72"/>
  <c r="L216" i="72"/>
  <c r="AB216" i="71"/>
  <c r="J216" i="71"/>
  <c r="AA202" i="75"/>
  <c r="Y200" i="75"/>
  <c r="AN222" i="70"/>
  <c r="AO216" i="74"/>
  <c r="I216" i="68"/>
  <c r="Q216" i="72"/>
  <c r="AJ216" i="75"/>
  <c r="AJ221" i="75" s="1"/>
  <c r="AJ201" i="75"/>
  <c r="AM216" i="68"/>
  <c r="AY216" i="67"/>
  <c r="AB216" i="73"/>
  <c r="AA216" i="70"/>
  <c r="AA221" i="70"/>
  <c r="V216" i="68"/>
  <c r="V221" i="68"/>
  <c r="I216" i="69"/>
  <c r="T216" i="67"/>
  <c r="BA216" i="69"/>
  <c r="BA221" i="69"/>
  <c r="AG216" i="70"/>
  <c r="L216" i="69"/>
  <c r="AM216" i="72"/>
  <c r="AJ221" i="67"/>
  <c r="Z220" i="71"/>
  <c r="Z220" i="68"/>
  <c r="F221" i="73"/>
  <c r="F221" i="69"/>
  <c r="F221" i="71"/>
  <c r="F221" i="68"/>
  <c r="AF220" i="70"/>
  <c r="AF220" i="73"/>
  <c r="AF220" i="68"/>
  <c r="AF220" i="71"/>
  <c r="AN222" i="69"/>
  <c r="K222" i="68"/>
  <c r="K222" i="73"/>
  <c r="K222" i="70"/>
  <c r="K222" i="69"/>
  <c r="K222" i="71"/>
  <c r="Z222" i="71"/>
  <c r="Z222" i="68"/>
  <c r="Z222" i="70"/>
  <c r="Z222" i="72"/>
  <c r="T222" i="69"/>
  <c r="M222" i="73"/>
  <c r="M222" i="69"/>
  <c r="M222" i="71"/>
  <c r="M222" i="72"/>
  <c r="M222" i="67"/>
  <c r="AQ221" i="68"/>
  <c r="AQ221" i="73"/>
  <c r="AQ221" i="72"/>
  <c r="AD221" i="70"/>
  <c r="F220" i="72"/>
  <c r="F220" i="69"/>
  <c r="F220" i="70"/>
  <c r="F220" i="68"/>
  <c r="BA221" i="73"/>
  <c r="BA221" i="68"/>
  <c r="L222" i="67"/>
  <c r="L222" i="71"/>
  <c r="L222" i="72"/>
  <c r="L222" i="70"/>
  <c r="L222" i="69"/>
  <c r="L222" i="68"/>
  <c r="L222" i="73"/>
  <c r="E205" i="63"/>
  <c r="AT221" i="69"/>
  <c r="AT221" i="70"/>
  <c r="W221" i="68"/>
  <c r="AU221" i="69"/>
  <c r="AF222" i="71"/>
  <c r="AF222" i="69"/>
  <c r="AF222" i="72"/>
  <c r="F222" i="70"/>
  <c r="F222" i="68"/>
  <c r="AW221" i="68"/>
  <c r="W220" i="68"/>
  <c r="AY221" i="73"/>
  <c r="V221" i="71"/>
  <c r="V221" i="69"/>
  <c r="V221" i="67"/>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AM220" i="73" l="1"/>
  <c r="AM220" i="67"/>
  <c r="V220" i="67"/>
  <c r="F206" i="68"/>
  <c r="G206" i="68" s="1"/>
  <c r="E221" i="68"/>
  <c r="Q221" i="68"/>
  <c r="F205" i="67"/>
  <c r="G205" i="67" s="1"/>
  <c r="AM220" i="70"/>
  <c r="AM220" i="72"/>
  <c r="G205" i="68"/>
  <c r="H205" i="68" s="1"/>
  <c r="I205" i="68" s="1"/>
  <c r="J205" i="68" s="1"/>
  <c r="K205" i="68" s="1"/>
  <c r="L205" i="68" s="1"/>
  <c r="M205" i="68" s="1"/>
  <c r="D13" i="68" s="1"/>
  <c r="G204" i="68"/>
  <c r="H204" i="68" s="1"/>
  <c r="I204" i="68" s="1"/>
  <c r="J204" i="68" s="1"/>
  <c r="K204" i="68" s="1"/>
  <c r="L204" i="68" s="1"/>
  <c r="M204" i="68" s="1"/>
  <c r="B13" i="68" s="1"/>
  <c r="AU222" i="67"/>
  <c r="AX222" i="72"/>
  <c r="G204" i="70"/>
  <c r="H204" i="70" s="1"/>
  <c r="I204" i="70" s="1"/>
  <c r="H220" i="71"/>
  <c r="G204" i="71"/>
  <c r="H204" i="71" s="1"/>
  <c r="I204" i="71" s="1"/>
  <c r="J204" i="71" s="1"/>
  <c r="K204" i="71" s="1"/>
  <c r="L204" i="71" s="1"/>
  <c r="M204" i="71" s="1"/>
  <c r="B13" i="71" s="1"/>
  <c r="AU222" i="73"/>
  <c r="G222" i="69"/>
  <c r="G222" i="71"/>
  <c r="F204" i="72"/>
  <c r="G204"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F205" i="72"/>
  <c r="G205" i="72" s="1"/>
  <c r="H205"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H205" i="67"/>
  <c r="I205" i="67" s="1"/>
  <c r="J205" i="67" s="1"/>
  <c r="K205" i="67" s="1"/>
  <c r="L205" i="67" s="1"/>
  <c r="M205" i="67" s="1"/>
  <c r="D13" i="67" s="1"/>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AN221" i="73"/>
  <c r="Z221" i="70"/>
  <c r="AN221" i="71"/>
  <c r="Z221" i="69"/>
  <c r="AF221" i="71"/>
  <c r="AX221" i="69"/>
  <c r="AZ221" i="67"/>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H206" i="68"/>
  <c r="I206" i="68" s="1"/>
  <c r="J206" i="68" s="1"/>
  <c r="K206" i="68" s="1"/>
  <c r="L206" i="68" s="1"/>
  <c r="M206" i="68" s="1"/>
  <c r="F13" i="68" s="1"/>
  <c r="J204" i="70"/>
  <c r="K204" i="70" s="1"/>
  <c r="L204" i="70" s="1"/>
  <c r="M204" i="70" s="1"/>
  <c r="B13" i="70"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P11" i="2" a="1"/>
  <c r="I11" i="2" a="1"/>
  <c r="W12" i="2" a="1"/>
  <c r="P12" i="2" a="1"/>
  <c r="I12" i="2" a="1"/>
  <c r="W11" i="2" a="1"/>
  <c r="P12" i="2" l="1"/>
  <c r="I12" i="2"/>
  <c r="W12" i="2"/>
  <c r="W11" i="2"/>
  <c r="P11" i="2"/>
  <c r="I11" i="2"/>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J12" i="2" a="1"/>
  <c r="Q12" i="2" a="1"/>
  <c r="X11" i="2" a="1"/>
  <c r="Q11" i="2" a="1"/>
  <c r="X12" i="2" a="1"/>
  <c r="J11" i="2" a="1"/>
  <c r="X12" i="2" l="1"/>
  <c r="J12" i="2"/>
  <c r="Q12" i="2"/>
  <c r="J11" i="2"/>
  <c r="Q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K11" i="2" a="1"/>
  <c r="R11" i="2" a="1"/>
  <c r="R12" i="2" a="1"/>
  <c r="Y12" i="2" a="1"/>
  <c r="Y11" i="2" a="1"/>
  <c r="K12" i="2" a="1"/>
  <c r="R12" i="2" l="1"/>
  <c r="K12" i="2"/>
  <c r="Y12" i="2"/>
  <c r="K11" i="2"/>
  <c r="Y11" i="2"/>
  <c r="R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S12" i="2" a="1"/>
  <c r="S11" i="2" a="1"/>
  <c r="Z11" i="2" a="1"/>
  <c r="L12" i="2" a="1"/>
  <c r="Z12" i="2" a="1"/>
  <c r="L11" i="2" a="1"/>
  <c r="S12" i="2" l="1"/>
  <c r="L12" i="2"/>
  <c r="Z12" i="2"/>
  <c r="S11" i="2"/>
  <c r="L11" i="2"/>
  <c r="Z11" i="2"/>
  <c r="AC204" i="67"/>
  <c r="AD204" i="67" s="1"/>
  <c r="AE204" i="67" s="1"/>
  <c r="AF204" i="67" s="1"/>
  <c r="AG204" i="67" s="1"/>
  <c r="AH204" i="67" s="1"/>
  <c r="AI204" i="67" s="1"/>
  <c r="AJ204" i="67" s="1"/>
  <c r="AK204" i="67" s="1"/>
  <c r="AL204" i="67" s="1"/>
  <c r="B17" i="67" s="1"/>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AA11" i="2" a="1"/>
  <c r="M12" i="2" a="1"/>
  <c r="T12" i="2" a="1"/>
  <c r="T11" i="2" a="1"/>
  <c r="M11" i="2" a="1"/>
  <c r="AA12" i="2" a="1"/>
  <c r="AA12" i="2" l="1"/>
  <c r="M12" i="2"/>
  <c r="T12" i="2"/>
  <c r="T11" i="2"/>
  <c r="M11" i="2"/>
  <c r="AA11" i="2"/>
  <c r="AM204" i="67"/>
  <c r="AN204" i="67" s="1"/>
  <c r="AO204" i="67" s="1"/>
  <c r="AP204" i="67" s="1"/>
  <c r="AQ204" i="67" s="1"/>
  <c r="AR204" i="67" s="1"/>
  <c r="AS204" i="67" s="1"/>
  <c r="AT204" i="67" s="1"/>
  <c r="AU204" i="67" s="1"/>
  <c r="AV204" i="67" s="1"/>
  <c r="B18" i="67" s="1"/>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U12" i="2" a="1"/>
  <c r="AB12" i="2" a="1"/>
  <c r="N12" i="2" a="1"/>
  <c r="U11" i="2" a="1"/>
  <c r="AB11" i="2" a="1"/>
  <c r="N11" i="2" a="1"/>
  <c r="U12" i="2" l="1"/>
  <c r="N12" i="2"/>
  <c r="AB12" i="2"/>
  <c r="AB11" i="2"/>
  <c r="N11" i="2"/>
  <c r="U11" i="2"/>
  <c r="AW204" i="67"/>
  <c r="AX204" i="67" s="1"/>
  <c r="AY204" i="67" s="1"/>
  <c r="AZ204" i="67" s="1"/>
  <c r="BA204" i="67" s="1"/>
  <c r="BB204" i="67" s="1"/>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W10" i="2" l="1"/>
  <c r="I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I9" i="2" a="1"/>
  <c r="P10" i="2" a="1"/>
  <c r="W9"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Q222" i="88" s="1"/>
  <c r="O226" i="88"/>
  <c r="P206" i="88"/>
  <c r="Q210"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20" i="88" s="1"/>
  <c r="S202" i="88"/>
  <c r="S222" i="88" s="1"/>
  <c r="S201" i="88"/>
  <c r="S221" i="88" s="1"/>
  <c r="R206" i="88"/>
  <c r="F14" i="88" s="1"/>
  <c r="S21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X10" i="2" a="1"/>
  <c r="J10" i="2" a="1"/>
  <c r="X10" i="2" l="1"/>
  <c r="J10" i="2"/>
  <c r="T202" i="88"/>
  <c r="T222" i="88" s="1"/>
  <c r="T201" i="88"/>
  <c r="T221" i="88" s="1"/>
  <c r="T200" i="88"/>
  <c r="T220" i="88" s="1"/>
  <c r="D14" i="88"/>
  <c r="T210"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Q10" i="2" a="1"/>
  <c r="J9" i="2" a="1"/>
  <c r="X9"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22" i="88" s="1"/>
  <c r="V201" i="88"/>
  <c r="V221" i="88" s="1"/>
  <c r="V200" i="88"/>
  <c r="V220" i="88" s="1"/>
  <c r="U206" i="88"/>
  <c r="W135" i="88"/>
  <c r="X130" i="88"/>
  <c r="X132" i="88" s="1"/>
  <c r="X133" i="88" s="1"/>
  <c r="X190" i="88" s="1"/>
  <c r="Y129" i="88"/>
  <c r="Y131" i="88" s="1"/>
  <c r="V210"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Y10" i="2" a="1"/>
  <c r="K10" i="2" a="1"/>
  <c r="Y10" i="2" l="1"/>
  <c r="K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K9" i="2" a="1"/>
  <c r="R10" i="2" a="1"/>
  <c r="Y9"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20" i="88" s="1"/>
  <c r="AA202" i="88"/>
  <c r="AA222" i="88" s="1"/>
  <c r="AA201" i="88"/>
  <c r="AA221" i="88" s="1"/>
  <c r="Y226" i="88"/>
  <c r="Z206" i="88"/>
  <c r="AB135" i="88"/>
  <c r="AD129" i="88"/>
  <c r="AD131" i="88" s="1"/>
  <c r="AC130" i="88"/>
  <c r="AC132" i="88" s="1"/>
  <c r="AC133" i="88" s="1"/>
  <c r="AC190" i="88" s="1"/>
  <c r="AA210"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01" i="88"/>
  <c r="AC221" i="88" s="1"/>
  <c r="AC200" i="88"/>
  <c r="AC220" i="88" s="1"/>
  <c r="AA226" i="88"/>
  <c r="AB206" i="88"/>
  <c r="F16" i="88" s="1"/>
  <c r="AD135" i="88"/>
  <c r="AF129" i="88"/>
  <c r="AF131" i="88" s="1"/>
  <c r="AE130" i="88"/>
  <c r="AE132" i="88" s="1"/>
  <c r="AE133" i="88" s="1"/>
  <c r="AE190" i="88" s="1"/>
  <c r="AC210" i="88"/>
  <c r="AC222"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Z10" i="2" a="1"/>
  <c r="L10" i="2" a="1"/>
  <c r="Z10" i="2" l="1"/>
  <c r="L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S10" i="2" a="1"/>
  <c r="Z9" i="2" a="1"/>
  <c r="L9"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21" i="88" s="1"/>
  <c r="AF200" i="88"/>
  <c r="AF202" i="88"/>
  <c r="AF222" i="88" s="1"/>
  <c r="AD226" i="88"/>
  <c r="AE206" i="88"/>
  <c r="AG135" i="88"/>
  <c r="AH130" i="88"/>
  <c r="AH132" i="88" s="1"/>
  <c r="AH133" i="88" s="1"/>
  <c r="AH190" i="88" s="1"/>
  <c r="AI129" i="88"/>
  <c r="AI131" i="88" s="1"/>
  <c r="AF210" i="88"/>
  <c r="AF220"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20" i="88" s="1"/>
  <c r="AH202" i="88"/>
  <c r="AH222" i="88" s="1"/>
  <c r="AH201" i="88"/>
  <c r="AH221" i="88" s="1"/>
  <c r="AF226" i="88"/>
  <c r="AG206" i="88"/>
  <c r="AH21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20" i="88" s="1"/>
  <c r="AI202" i="88"/>
  <c r="AI222" i="88" s="1"/>
  <c r="AI201" i="88"/>
  <c r="AI221" i="88" s="1"/>
  <c r="AG226" i="88"/>
  <c r="AH206" i="88"/>
  <c r="AI21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01" i="88"/>
  <c r="AJ221" i="88" s="1"/>
  <c r="AJ200" i="88"/>
  <c r="AJ220" i="88" s="1"/>
  <c r="AH226" i="88"/>
  <c r="AI206" i="88"/>
  <c r="AK135" i="88"/>
  <c r="AL130" i="88"/>
  <c r="AL132" i="88" s="1"/>
  <c r="AL133" i="88" s="1"/>
  <c r="AL190" i="88" s="1"/>
  <c r="AM129" i="88"/>
  <c r="AM131" i="88" s="1"/>
  <c r="AJ210" i="88"/>
  <c r="AJ222"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01" i="88"/>
  <c r="AK221" i="88" s="1"/>
  <c r="AK200" i="88"/>
  <c r="AK220" i="88" s="1"/>
  <c r="AI226" i="88"/>
  <c r="AN129" i="88"/>
  <c r="AN131" i="88" s="1"/>
  <c r="AM130" i="88"/>
  <c r="AM132" i="88" s="1"/>
  <c r="AM133" i="88" s="1"/>
  <c r="AM190" i="88" s="1"/>
  <c r="AL135" i="88"/>
  <c r="AJ206" i="88"/>
  <c r="AK210" i="88"/>
  <c r="AK222"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AA10" i="2" a="1"/>
  <c r="M10" i="2" a="1"/>
  <c r="M10" i="2" l="1"/>
  <c r="AA10" i="2"/>
  <c r="AN201" i="88"/>
  <c r="AN221" i="88" s="1"/>
  <c r="AN200" i="88"/>
  <c r="AN202" i="88"/>
  <c r="AN222" i="88" s="1"/>
  <c r="D17" i="88"/>
  <c r="AO135" i="88"/>
  <c r="AQ129" i="88"/>
  <c r="AQ131" i="88" s="1"/>
  <c r="AP130" i="88"/>
  <c r="AP132" i="88" s="1"/>
  <c r="AP133" i="88" s="1"/>
  <c r="AP190" i="88" s="1"/>
  <c r="AM206" i="88"/>
  <c r="AN210" i="88"/>
  <c r="AN22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T10" i="2" a="1"/>
  <c r="M9" i="2" a="1"/>
  <c r="AA9"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01" i="88"/>
  <c r="AP221" i="88" s="1"/>
  <c r="AO206" i="88"/>
  <c r="AN226" i="88"/>
  <c r="AS129" i="88"/>
  <c r="AS131" i="88" s="1"/>
  <c r="AR130" i="88"/>
  <c r="AR132" i="88" s="1"/>
  <c r="AR133" i="88" s="1"/>
  <c r="AR190" i="88" s="1"/>
  <c r="AQ135" i="88"/>
  <c r="AP210" i="88"/>
  <c r="AP222"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22" i="88" s="1"/>
  <c r="AR201" i="88"/>
  <c r="AR221" i="88" s="1"/>
  <c r="AR200" i="88"/>
  <c r="AR220" i="88" s="1"/>
  <c r="AP226" i="88"/>
  <c r="AQ206" i="88"/>
  <c r="AS135" i="88"/>
  <c r="AR210"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22" i="88" s="1"/>
  <c r="AS201" i="88"/>
  <c r="AS200" i="88"/>
  <c r="AS220" i="88" s="1"/>
  <c r="AQ226" i="88"/>
  <c r="AR206" i="88"/>
  <c r="AU130" i="88"/>
  <c r="AU132" i="88" s="1"/>
  <c r="AU133" i="88" s="1"/>
  <c r="AU190" i="88" s="1"/>
  <c r="AV129" i="88"/>
  <c r="AV131" i="88" s="1"/>
  <c r="AT135" i="88"/>
  <c r="AS210" i="88"/>
  <c r="AS221"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01" i="88"/>
  <c r="AT221" i="88" s="1"/>
  <c r="AT200" i="88"/>
  <c r="AT220" i="88" s="1"/>
  <c r="AS206" i="88"/>
  <c r="AT210" i="88"/>
  <c r="AT222"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22" i="88" s="1"/>
  <c r="AU201" i="88"/>
  <c r="AU221" i="88" s="1"/>
  <c r="AU200" i="88"/>
  <c r="AU220" i="88" s="1"/>
  <c r="AS226" i="88"/>
  <c r="AT206" i="88"/>
  <c r="AW130" i="88"/>
  <c r="AW132" i="88" s="1"/>
  <c r="AW133" i="88" s="1"/>
  <c r="AW190" i="88" s="1"/>
  <c r="AX129" i="88"/>
  <c r="AX131" i="88" s="1"/>
  <c r="AU210"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00" i="88"/>
  <c r="AV220" i="88" s="1"/>
  <c r="AV202" i="88"/>
  <c r="AV222" i="88" s="1"/>
  <c r="AT226" i="88"/>
  <c r="AU206" i="88"/>
  <c r="AV210" i="88"/>
  <c r="AV221"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00" i="88"/>
  <c r="AW220" i="88" s="1"/>
  <c r="AW202" i="88"/>
  <c r="AW222" i="88" s="1"/>
  <c r="AU226" i="88"/>
  <c r="AV206" i="88"/>
  <c r="F18" i="88" s="1"/>
  <c r="AY130" i="88"/>
  <c r="AY132" i="88" s="1"/>
  <c r="AY133" i="88" s="1"/>
  <c r="AY190" i="88" s="1"/>
  <c r="AZ129" i="88"/>
  <c r="AZ131" i="88" s="1"/>
  <c r="AW210" i="88"/>
  <c r="AW221"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N10" i="2" a="1"/>
  <c r="AB10" i="2" a="1"/>
  <c r="AB10" i="2" l="1"/>
  <c r="N10" i="2"/>
  <c r="AX200" i="88"/>
  <c r="AX220" i="88" s="1"/>
  <c r="AX201" i="88"/>
  <c r="AX202" i="88"/>
  <c r="AX222" i="88" s="1"/>
  <c r="D18" i="88"/>
  <c r="AV226" i="88"/>
  <c r="AW206" i="88"/>
  <c r="AZ130" i="88"/>
  <c r="AZ132" i="88" s="1"/>
  <c r="AZ133" i="88" s="1"/>
  <c r="AZ190" i="88" s="1"/>
  <c r="BA129" i="88"/>
  <c r="BA131" i="88" s="1"/>
  <c r="AX210" i="88"/>
  <c r="AX221"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AB9" i="2" a="1"/>
  <c r="U10" i="2" a="1"/>
  <c r="N9"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AR202" i="74"/>
  <c r="AR222" i="74" s="1"/>
  <c r="AR201" i="74"/>
  <c r="AR221" i="74" s="1"/>
  <c r="AR200" i="74"/>
  <c r="AP202" i="74"/>
  <c r="AP222" i="74" s="1"/>
  <c r="AP201" i="74"/>
  <c r="AP221" i="74" s="1"/>
  <c r="AP200" i="74"/>
  <c r="AO202" i="74"/>
  <c r="AO222" i="74" s="1"/>
  <c r="AO200" i="74"/>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02" i="74"/>
  <c r="AM201" i="74"/>
  <c r="W200" i="74"/>
  <c r="W202" i="74"/>
  <c r="W222" i="74" s="1"/>
  <c r="W201" i="74"/>
  <c r="W221" i="74" s="1"/>
  <c r="AI202" i="74"/>
  <c r="AI222" i="74" s="1"/>
  <c r="AI201" i="74"/>
  <c r="AI221" i="74" s="1"/>
  <c r="AI200" i="74"/>
  <c r="AD201" i="74"/>
  <c r="AD221" i="74" s="1"/>
  <c r="AD202" i="74"/>
  <c r="AD222" i="74" s="1"/>
  <c r="AD200" i="74"/>
  <c r="AD220" i="74" s="1"/>
  <c r="AV200" i="74"/>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AM220" i="74"/>
  <c r="P220" i="74"/>
  <c r="AW220" i="74"/>
  <c r="AR220" i="74"/>
  <c r="AP220" i="74"/>
  <c r="O220" i="74"/>
  <c r="Z220" i="74"/>
  <c r="AH220" i="74"/>
  <c r="M220" i="74"/>
  <c r="AJ220" i="74"/>
  <c r="AV220" i="74"/>
  <c r="W220" i="74"/>
  <c r="AO220" i="74"/>
  <c r="AX220" i="74"/>
  <c r="AU220" i="74"/>
  <c r="AC220" i="74"/>
  <c r="Y220" i="74"/>
  <c r="G220" i="74"/>
  <c r="AI220" i="74"/>
  <c r="H220" i="74"/>
  <c r="BB220" i="74"/>
  <c r="Q220" i="74"/>
  <c r="T220" i="74"/>
  <c r="E204" i="74"/>
  <c r="E224" i="74" s="1"/>
  <c r="E220" i="74"/>
  <c r="AT220" i="74"/>
  <c r="AN220" i="74"/>
  <c r="U220" i="74"/>
  <c r="AF220" i="74"/>
  <c r="X220" i="74"/>
  <c r="R220" i="74"/>
  <c r="V220" i="74"/>
  <c r="I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158" authorId="1" shapeId="0" xr:uid="{02710AAF-09F4-455F-817C-FE7FB9BDD441}">
      <text>
        <r>
          <rPr>
            <b/>
            <sz val="9"/>
            <color indexed="81"/>
            <rFont val="Tahoma"/>
            <family val="2"/>
          </rPr>
          <t>Duncan Innes:GT/GD</t>
        </r>
      </text>
    </comment>
    <comment ref="C161" authorId="1" shapeId="0" xr:uid="{CB972240-B9D6-4B0F-9B31-59D97C1D08C3}">
      <text>
        <r>
          <rPr>
            <b/>
            <sz val="9"/>
            <color indexed="81"/>
            <rFont val="Tahoma"/>
            <family val="2"/>
          </rPr>
          <t>Duncan Innes:</t>
        </r>
        <r>
          <rPr>
            <sz val="9"/>
            <color indexed="81"/>
            <rFont val="Tahoma"/>
            <family val="2"/>
          </rPr>
          <t xml:space="preserve">
All sectors</t>
        </r>
      </text>
    </comment>
    <comment ref="C162" authorId="1"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158" authorId="1" shapeId="0" xr:uid="{824C2138-C15B-460B-AF3C-D536DCD4DECD}">
      <text>
        <r>
          <rPr>
            <b/>
            <sz val="9"/>
            <color indexed="81"/>
            <rFont val="Tahoma"/>
            <family val="2"/>
          </rPr>
          <t>Duncan Innes:GT/GD</t>
        </r>
      </text>
    </comment>
    <comment ref="C161" authorId="1" shapeId="0" xr:uid="{F08C223E-5B99-4807-9920-4B54C8464499}">
      <text>
        <r>
          <rPr>
            <b/>
            <sz val="9"/>
            <color indexed="81"/>
            <rFont val="Tahoma"/>
            <family val="2"/>
          </rPr>
          <t>Duncan Innes:</t>
        </r>
        <r>
          <rPr>
            <sz val="9"/>
            <color indexed="81"/>
            <rFont val="Tahoma"/>
            <family val="2"/>
          </rPr>
          <t xml:space="preserve">
All sectors</t>
        </r>
      </text>
    </comment>
    <comment ref="C162" authorId="1"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158" authorId="1" shapeId="0" xr:uid="{BED2D0BD-D07D-4A50-8ADF-AEC86E5081B4}">
      <text>
        <r>
          <rPr>
            <b/>
            <sz val="9"/>
            <color indexed="81"/>
            <rFont val="Tahoma"/>
            <family val="2"/>
          </rPr>
          <t>Duncan Innes:GT/GD</t>
        </r>
      </text>
    </comment>
    <comment ref="C161" authorId="1" shapeId="0" xr:uid="{2ACE8C83-1FBA-4DC7-ACE6-505E21DE9C53}">
      <text>
        <r>
          <rPr>
            <b/>
            <sz val="9"/>
            <color indexed="81"/>
            <rFont val="Tahoma"/>
            <family val="2"/>
          </rPr>
          <t>Duncan Innes:</t>
        </r>
        <r>
          <rPr>
            <sz val="9"/>
            <color indexed="81"/>
            <rFont val="Tahoma"/>
            <family val="2"/>
          </rPr>
          <t xml:space="preserve">
All sectors</t>
        </r>
      </text>
    </comment>
    <comment ref="C162" authorId="1"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<sst xmlns="http://schemas.openxmlformats.org/spreadsheetml/2006/main" count="4767" uniqueCount="539">
  <si>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</si>
  <si>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</si>
  <si>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</si>
  <si>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</si>
  <si>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</si>
  <si>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</si>
  <si>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</si>
  <si>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</si>
  <si>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</si>
  <si>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</si>
  <si>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</si>
  <si>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</si>
  <si>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</si>
  <si>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</si>
  <si>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</si>
  <si>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</si>
  <si>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</si>
  <si>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</si>
  <si>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</si>
  <si>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</si>
  <si>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</si>
  <si>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</si>
  <si>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</si>
  <si>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</si>
  <si>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</si>
  <si>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</si>
  <si>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</si>
  <si>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</si>
  <si>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</si>
  <si>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</si>
  <si>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</si>
  <si>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</si>
  <si>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</si>
  <si>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</si>
  <si>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</si>
  <si>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</si>
  <si>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</si>
  <si>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</si>
  <si>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</si>
  <si>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</si>
  <si>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</si>
  <si>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</si>
  <si>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</si>
  <si>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</si>
  <si>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</si>
  <si>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</si>
  <si>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</si>
  <si>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</si>
  <si>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</si>
  <si>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</si>
  <si>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</si>
  <si>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</si>
  <si>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</si>
  <si>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</si>
  <si>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</si>
  <si>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</si>
  <si>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</si>
  <si>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</si>
  <si>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</si>
  <si>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</si>
  <si>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</si>
  <si>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</si>
  <si>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</si>
  <si>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</si>
  <si>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</si>
  <si>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</si>
  <si>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</si>
  <si>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</si>
  <si>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</si>
  <si>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</si>
  <si>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</si>
  <si>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</si>
  <si>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</si>
  <si>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</si>
  <si>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</si>
  <si>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</si>
  <si>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</si>
  <si>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</si>
  <si>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</si>
  <si>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</si>
  <si>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</si>
  <si>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</si>
  <si>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</si>
  <si>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</si>
  <si>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</si>
  <si>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</si>
  <si>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</si>
  <si>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</si>
  <si>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</si>
  <si>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</si>
  <si>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</si>
  <si>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</si>
  <si>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</si>
  <si>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</si>
  <si>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</si>
  <si>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</si>
  <si>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</si>
  <si>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</si>
  <si>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</si>
  <si>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</si>
  <si>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</si>
  <si>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</si>
  <si>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</si>
  <si>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</si>
  <si>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</si>
  <si>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</si>
  <si>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</si>
  <si>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</si>
  <si>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</si>
  <si>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</si>
  <si>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</si>
  <si>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</si>
  <si>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</si>
  <si>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</si>
  <si>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</si>
  <si>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</si>
  <si>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</si>
  <si>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</si>
  <si>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</si>
  <si>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</si>
  <si>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</si>
  <si>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</si>
  <si>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</si>
  <si>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</si>
  <si>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</si>
  <si>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</si>
  <si>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</si>
  <si>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</si>
  <si>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</si>
  <si>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</si>
  <si>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</si>
  <si>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</si>
  <si>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</si>
  <si>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</si>
  <si>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Option_3</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</si>
  <si>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</si>
  <si>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</si>
  <si>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</si>
  <si>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</si>
  <si>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</si>
  <si>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</si>
  <si>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</si>
  <si>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</si>
  <si>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</si>
  <si>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</si>
  <si>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 xml:space="preserve">To comply with the Medium Combustion Plant Directive (MCPD) </t>
  </si>
  <si>
    <t>If investment is to replace an existing asset / investment expenditure type, please state the condition of the asset / investment expenditure type</t>
  </si>
  <si>
    <t>Replacement driven by compliance</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</si>
  <si>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</si>
  <si>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</si>
  <si>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</si>
  <si>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</si>
  <si>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</si>
  <si>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</si>
  <si>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</si>
  <si>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Baseline – Do Minimum/Do Nothing</t>
  </si>
  <si>
    <t xml:space="preserve">This option is used as the baseline for which all other options are measured against. It does not include any capital investment but instead considers the cost of ongoing maintenance activities and repairs on failure which is included within the financial risk element of the NARM modelling. There are no direct benefits accrued under this option, however it does include societal impacts associated with leakage, fatality and injury. </t>
  </si>
  <si>
    <t>Given our objectives of maintaining risk and supply interruption levels, this option has been deemed to be unacceptable and lead to non-compliance with PSSR and MCPD, but forms the option against which the following options have been measured against.</t>
  </si>
  <si>
    <t>12 Boiler House replacements for Low Nox Compliance</t>
  </si>
  <si>
    <t>Our preheating equipment must comply with the Medium Combustion Plant Directive which states that any existing combustion plant with between 1 and 5 MW of thermal input must comply with a NOx limit of 250mg/Nm3 by 1st January 2030. Following the studies we have undertaken, we know that approximately half of our water bath heaters have the potential to fall outside of this limit and will need upgrading to ensure they are compliant by this date. There are 12 water bath heater replacements planned in order to ensure compliance with this Directive.</t>
  </si>
  <si>
    <t>This option was accepted as it ensures our compliance with the Medium Combustion Plant Directive (MCPD).</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</si>
  <si>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</si>
  <si>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</si>
  <si>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</si>
  <si>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</si>
  <si>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</si>
  <si>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</si>
  <si>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</si>
  <si>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</si>
  <si>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</si>
  <si>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</si>
  <si>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</si>
  <si>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</si>
  <si>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</si>
  <si>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</si>
  <si>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</si>
  <si>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</si>
  <si>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</si>
  <si>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</si>
  <si>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</si>
  <si>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</si>
  <si>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</si>
  <si>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</si>
  <si>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</si>
  <si>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</si>
  <si>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</si>
  <si>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</si>
  <si>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</si>
  <si>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</si>
  <si>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</si>
  <si>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</si>
  <si>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</si>
  <si>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</si>
  <si>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</si>
  <si>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</si>
  <si>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</si>
  <si>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</si>
  <si>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</si>
  <si>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</si>
  <si>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</si>
  <si>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</si>
  <si>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</si>
  <si>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</si>
  <si>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</si>
  <si>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</si>
  <si>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</si>
  <si>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</si>
  <si>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</si>
  <si>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</si>
  <si>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</si>
  <si>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</si>
  <si>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</si>
  <si>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</si>
  <si>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</si>
  <si>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</si>
  <si>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</si>
  <si>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</si>
  <si>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</si>
  <si>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</si>
  <si>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</si>
  <si>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</si>
  <si>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</si>
  <si>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</si>
  <si>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</si>
  <si>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</si>
  <si>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</si>
  <si>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</si>
  <si>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</si>
  <si>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</si>
  <si>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</si>
  <si>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</si>
  <si>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</si>
  <si>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</si>
  <si>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</si>
  <si>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</si>
  <si>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</si>
  <si>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</si>
  <si>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</si>
  <si>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</si>
  <si>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</si>
  <si>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</si>
  <si>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</si>
  <si>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</si>
  <si>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</si>
  <si>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</si>
  <si>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</si>
  <si>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</si>
  <si>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</si>
  <si>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</si>
  <si>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</si>
  <si>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</si>
  <si>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</si>
  <si>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</si>
  <si>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</si>
  <si>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</si>
  <si>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</si>
  <si>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</si>
  <si>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</si>
  <si>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</si>
  <si>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</si>
  <si>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</si>
  <si>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</si>
  <si>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</si>
  <si>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</si>
  <si>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</si>
  <si>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</si>
  <si>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</si>
  <si>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</si>
  <si>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</si>
  <si>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</si>
  <si>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</si>
  <si>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</si>
  <si>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</si>
  <si>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</si>
  <si>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</si>
  <si>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</si>
  <si>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</si>
  <si>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</si>
  <si>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</si>
  <si>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</si>
  <si>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</si>
  <si>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</si>
  <si>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</si>
  <si>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</si>
  <si>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</si>
  <si>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</si>
  <si>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</si>
  <si>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</si>
  <si>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</si>
  <si>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</si>
  <si>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</si>
  <si>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</si>
  <si>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</si>
  <si>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</si>
  <si>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</si>
  <si>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</si>
  <si>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</si>
  <si>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</si>
  <si>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</si>
  <si>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</si>
  <si>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</si>
  <si>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</si>
  <si>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</si>
  <si>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</si>
  <si>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</si>
  <si>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</si>
  <si>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</si>
  <si>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Risk to delivery of outputs within RIIO-GD3. There is a significant increase in workload for RIIO-GD3 over RIIO-GD2 (across Preheating as a whole - asset health and low NOx compliance investments).</t>
  </si>
  <si>
    <t>Medium</t>
  </si>
  <si>
    <t>&lt;=30%</t>
  </si>
  <si>
    <t>Experience has shown that delivery of projects of this type requires close monitoring which is why the team responsible for monitoring is also involved with delivery. There are robust controls in places to ensure delivery is tracked through period.
Our Workforce and Supply Chain Resilience Strategy discusses the likely resourcing challenges we will face during RIIO-GD3 and our plans on how to address them.</t>
  </si>
  <si>
    <t xml:space="preserve">NGN have a proven track record of delivering in this area and the preferred strategy is a continuation of the sucessful approach in RIIO-GD2. We have experienced project managers who have a proven track record of delivering this type of work.
We have consistently engaged on our preferred strategy with our SMEs and operational colleagues to ensure that our strategy is both viable and deliverable. </t>
  </si>
  <si>
    <t xml:space="preserve">Cost variability - External Project management, untimely delivery by contractors and 3rd party delays could all impact on costs. However, framework partners who deliver the Capex workload are rigorously challenged to deliver value for money and alternative partners are continually being used were cost or delivery is a challenge. </t>
  </si>
  <si>
    <t>Low</t>
  </si>
  <si>
    <t>&lt;=20%</t>
  </si>
  <si>
    <t>We have a robust methodology for developing Capex unit cost rates which include an allowance for uncertainty. Further details can be found in Section 8.6 of A22.d NGN RIIO-GD3 Investment Decision Pack - Offtakes &amp; PRS - Preheating EJP.</t>
  </si>
  <si>
    <t>Subject matter experts have been continually engaged on unit costs to ensure these are accurate. We will continue to monitor delivery against RIIO-GD3 unit costs.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</si>
  <si>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</si>
  <si>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</si>
  <si>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</si>
  <si>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</si>
  <si>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</si>
  <si>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A22.d.NGN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</si>
  <si>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(Compliance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</si>
  <si>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</si>
  <si>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Capex</t>
  </si>
  <si>
    <t>Authorised By:</t>
  </si>
  <si>
    <t>Dean Pearson</t>
  </si>
  <si>
    <r>
      <t xml:space="preserve">Preferred Option </t>
    </r>
    <r>
      <rPr>
        <i/>
        <sz val="10"/>
        <rFont val="Verdana"/>
        <family val="2"/>
      </rPr>
      <t>(Y/N)</t>
    </r>
  </si>
  <si>
    <t>N</t>
  </si>
  <si>
    <r>
      <t>Spend Area</t>
    </r>
    <r>
      <rPr>
        <i/>
        <sz val="10"/>
        <color theme="1"/>
        <rFont val="Verdana"/>
        <family val="2"/>
      </rPr>
      <t xml:space="preserve">
(Please include relevant RRP/BPDT Table Reference)</t>
    </r>
  </si>
  <si>
    <t>CV5.01</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</si>
  <si>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</si>
  <si>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</si>
  <si>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</si>
  <si>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</si>
  <si>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</si>
  <si>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</si>
  <si>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</si>
  <si>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</si>
  <si>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</si>
  <si>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</si>
  <si>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</si>
  <si>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Our Offtake and PRS assets are a critical part of our gas transportation service and require ongoing maintenance, repair, refurbishment, and replacement to ensure we manage increasing risks associated with asset health. Preheating is a key element of many NGN Offtake and PRS sites. There is no specific rule where it must be installed, but the overarching policy document, IGEM/TD/13 Edition 3, specifies that preheating should be installed on sites where the pressure is reduced by more than 15 barg. This is the majority of NGN Offtake sites and a large number of NGN PRS sites.
A Preheating system is the facility used to heat the gas before it is reduced in pressure. This is required to protect the pressure control system and downstream pipework/equipment from freezing due to the impact of low outlet temperature caused by the Joule- Thomson- effect, which results in a 0.5 degrees Celsius reduction in temperature per 1 barg of pressure reduction.
Interventions in this area are asset health and compliance driven, as it is imperative that our preheating assets remain in good condition to ensure gas continues to flow through our network in a safe and reliable manner. The investment strategy throughout RIIO-GD1 and RIIO-GD2 has largely been to refurbish the water bath heaters as the default option to extend life. As the age of our water bath heaters is increasing and associated condition is decreasing, we are now facing a situation where it is becoming more economical to look at a full replacement rather than a refurbishment.  Our preheating equipment must comply with the Medium Combustion Plant Directive which states that any existing combustion plant with between 1 and 5 MW of thermal input must comply with a NOx limit of 250mg/Nm3 by 1st January 2030. A22.d NGN RIIO-GD3 Investment Decision Pack - Offtakes &amp; PRS - Preheating EJP.</t>
  </si>
  <si>
    <t>Expenditure Profile - Summary</t>
  </si>
  <si>
    <t>Post RIIO3</t>
  </si>
  <si>
    <t>(£m)</t>
  </si>
  <si>
    <t>Capitalised costs</t>
  </si>
  <si>
    <t>Non-capitalised costs</t>
  </si>
  <si>
    <t>Asset Class</t>
  </si>
  <si>
    <t>Unit</t>
  </si>
  <si>
    <t>Output</t>
  </si>
  <si>
    <t>Preheating</t>
  </si>
  <si>
    <t>Ongoing maintenance</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</si>
  <si>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</si>
  <si>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</si>
  <si>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</si>
  <si>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</si>
  <si>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</si>
  <si>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</si>
  <si>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</si>
  <si>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</si>
  <si>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</si>
  <si>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</si>
  <si>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</si>
  <si>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</si>
  <si>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</si>
  <si>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</si>
  <si>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</si>
  <si>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</si>
  <si>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</si>
  <si>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</si>
  <si>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</si>
  <si>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</si>
  <si>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</si>
  <si>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</si>
  <si>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</si>
  <si>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</si>
  <si>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</si>
  <si>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</si>
  <si>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</si>
  <si>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</si>
  <si>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</si>
  <si>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</si>
  <si>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</si>
  <si>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</si>
  <si>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</si>
  <si>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</si>
  <si>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</si>
  <si>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</si>
  <si>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</si>
  <si>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</si>
  <si>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</si>
  <si>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</si>
  <si>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</si>
  <si>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</si>
  <si>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</si>
  <si>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</si>
  <si>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</si>
  <si>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</si>
  <si>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</si>
  <si>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</si>
  <si>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</si>
  <si>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</si>
  <si>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</si>
  <si>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</si>
  <si>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</si>
  <si>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</si>
  <si>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</si>
  <si>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</si>
  <si>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</si>
  <si>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</si>
  <si>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</si>
  <si>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</si>
  <si>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</si>
  <si>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</si>
  <si>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</si>
  <si>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</si>
  <si>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</si>
  <si>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</si>
  <si>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</si>
  <si>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</si>
  <si>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</si>
  <si>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</si>
  <si>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</si>
  <si>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</si>
  <si>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</si>
  <si>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</si>
  <si>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</si>
  <si>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</si>
  <si>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</si>
  <si>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</si>
  <si>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</si>
  <si>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</si>
  <si>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</si>
  <si>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</si>
  <si>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</si>
  <si>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</si>
  <si>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</si>
  <si>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</si>
  <si>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</si>
  <si>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</si>
  <si>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</si>
  <si>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</si>
  <si>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</si>
  <si>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</si>
  <si>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</si>
  <si>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</si>
  <si>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</si>
  <si>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</si>
  <si>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</si>
  <si>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</si>
  <si>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</si>
  <si>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</si>
  <si>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</si>
  <si>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</si>
  <si>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</si>
  <si>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</si>
  <si>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</si>
  <si>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</si>
  <si>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</si>
  <si>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</si>
  <si>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</si>
  <si>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</si>
  <si>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</si>
  <si>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</si>
  <si>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</si>
  <si>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</si>
  <si>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</si>
  <si>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</si>
  <si>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</si>
  <si>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</si>
  <si>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</si>
  <si>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</si>
  <si>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</si>
  <si>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</si>
  <si>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</si>
  <si>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</si>
  <si>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</si>
  <si>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</si>
  <si>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</si>
  <si>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</si>
  <si>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</si>
  <si>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</si>
  <si>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</si>
  <si>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</si>
  <si>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</si>
  <si>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</si>
  <si>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</si>
  <si>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</si>
  <si>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</si>
  <si>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</si>
  <si>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Low NOx Compliance (Replacement)</t>
  </si>
  <si>
    <t>For further details see A22.d NGN RIIO-GD3 Investment Decision Pack - Offtakes &amp; PRS - Preheating EJP.</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</si>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</sst>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 numFmtId="179" formatCode="#,##0.0000;[Red]\(#,##0.0000\);\-"/>
    <numFmt numFmtId="180" formatCode="#,##0.00000;[Red]\(#,##0.00000\);\-"/>
    <numFmt numFmtId="181" formatCode="#,##0.0000000;[Red]\(#,##0.0000000\);\-"/>
    <numFmt numFmtId="182" formatCode="#,##0.00000000;[Red]\(#,##0.00000000\);\-"/>
    <numFmt numFmtId="183" formatCode="#,##0.0000000000;[Red]\(#,##0.0000000000\);\-"/>
  </numFmts>
  <fonts count="54">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b/>
      <sz val="10"/>
      <color rgb="FF000000"/>
      <name val="Verdana"/>
      <family val="2"/>
    </font>
  </fonts>
  <fills count="24">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CC"/>
        <bgColor rgb="FF000000"/>
      </patternFill>
    </fill>
  </fills>
  <borders count="5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s>
  <cellStyleXfs count="39">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xf numFmtId="0" fontId="10" fillId="0" borderId="0" applyFont="0" applyFill="0" applyBorder="0" applyAlignment="0" applyProtection="0"/>
    <xf numFmtId="9" fontId="18" fillId="0" borderId="0" applyFont="0" applyFill="0" applyBorder="0" applyAlignment="0" applyProtection="0"/>
    <xf numFmtId="0" fontId="18" fillId="0" borderId="0"/>
    <xf numFmtId="170" fontId="10" fillId="0" borderId="0"/>
    <xf numFmtId="0" fontId="10" fillId="0" borderId="0"/>
    <xf numFmtId="0" fontId="8" fillId="0" borderId="0" applyFont="0" applyFill="0" applyBorder="0" applyAlignment="0" applyProtection="0"/>
    <xf numFmtId="0" fontId="18" fillId="0" borderId="0"/>
    <xf numFmtId="0" fontId="33" fillId="0" borderId="0"/>
    <xf numFmtId="0" fontId="18" fillId="0" borderId="0"/>
    <xf numFmtId="0" fontId="1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7" fillId="14" borderId="39" applyNumberFormat="0" applyAlignment="0" applyProtection="0"/>
    <xf numFmtId="0" fontId="2" fillId="0" borderId="0"/>
    <xf numFmtId="165" fontId="2" fillId="0" borderId="0" applyFont="0" applyFill="0" applyBorder="0" applyAlignment="0" applyProtection="0"/>
    <xf numFmtId="176" fontId="38" fillId="13" borderId="0"/>
    <xf numFmtId="9" fontId="18" fillId="0" borderId="0" applyFont="0" applyFill="0" applyBorder="0" applyAlignment="0" applyProtection="0"/>
    <xf numFmtId="0" fontId="18" fillId="0" borderId="0"/>
    <xf numFmtId="0" fontId="47" fillId="0" borderId="0"/>
    <xf numFmtId="0" fontId="48" fillId="0" borderId="0" applyNumberFormat="0" applyFill="0" applyBorder="0" applyAlignment="0" applyProtection="0">
      <alignment vertical="top"/>
      <protection locked="0"/>
    </xf>
    <xf numFmtId="9" fontId="47"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4" fontId="49" fillId="20" borderId="0" applyBorder="0">
      <alignment horizontal="center" vertical="center" wrapText="1"/>
    </xf>
    <xf numFmtId="0" fontId="47" fillId="0" borderId="0"/>
  </cellStyleXfs>
  <cellXfs count="478">
    <xf numFmtId="0" fontId="0" fillId="0" borderId="0" xfId="0"/>
    <xf numFmtId="0" fontId="0" fillId="0" borderId="0" xfId="0" applyAlignment="1">
      <alignment horizontal="center"/>
    </xf>
    <xf numFmtId="0" fontId="0" fillId="0" borderId="0" xfId="0" applyAlignment="1">
      <alignment vertical="center"/>
    </xf>
    <xf numFmtId="0" fontId="12" fillId="0" borderId="9" xfId="0" applyFont="1" applyBorder="1"/>
    <xf numFmtId="0" fontId="12" fillId="0" borderId="0" xfId="0" applyFont="1"/>
    <xf numFmtId="0" fontId="12"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3" fillId="0" borderId="0" xfId="0" applyFont="1"/>
    <xf numFmtId="0" fontId="0" fillId="3" borderId="1" xfId="0" applyFill="1" applyBorder="1" applyAlignment="1">
      <alignment horizontal="center" vertical="center"/>
    </xf>
    <xf numFmtId="0" fontId="16" fillId="0" borderId="0" xfId="0" applyFont="1"/>
    <xf numFmtId="0" fontId="15"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1" fillId="0" borderId="0" xfId="0" applyFont="1" applyAlignment="1">
      <alignment vertical="center" wrapText="1"/>
    </xf>
    <xf numFmtId="0" fontId="15" fillId="0" borderId="1" xfId="0" applyFont="1" applyBorder="1" applyAlignment="1">
      <alignment horizontal="center" vertical="center"/>
    </xf>
    <xf numFmtId="169" fontId="12"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5" fillId="0" borderId="0" xfId="0" applyNumberFormat="1" applyFont="1"/>
    <xf numFmtId="169" fontId="12" fillId="4" borderId="1" xfId="0" applyNumberFormat="1" applyFont="1" applyFill="1" applyBorder="1" applyAlignment="1">
      <alignment horizontal="center" vertical="center"/>
    </xf>
    <xf numFmtId="166" fontId="12" fillId="4" borderId="1" xfId="0" applyNumberFormat="1" applyFont="1" applyFill="1" applyBorder="1" applyAlignment="1">
      <alignment horizontal="center" vertical="center"/>
    </xf>
    <xf numFmtId="169" fontId="12" fillId="4" borderId="6" xfId="0" applyNumberFormat="1" applyFont="1" applyFill="1" applyBorder="1" applyAlignment="1">
      <alignment horizontal="center" vertical="center"/>
    </xf>
    <xf numFmtId="0" fontId="19" fillId="0" borderId="0" xfId="0" applyFont="1"/>
    <xf numFmtId="0" fontId="0" fillId="0" borderId="21" xfId="0" applyBorder="1"/>
    <xf numFmtId="0" fontId="12" fillId="0" borderId="1" xfId="0" applyFont="1" applyBorder="1" applyAlignment="1">
      <alignment horizontal="center" wrapText="1"/>
    </xf>
    <xf numFmtId="0" fontId="25" fillId="0" borderId="0" xfId="0" applyFont="1" applyAlignment="1">
      <alignment horizontal="center"/>
    </xf>
    <xf numFmtId="0" fontId="0" fillId="0" borderId="0" xfId="0" applyAlignment="1">
      <alignment horizontal="left"/>
    </xf>
    <xf numFmtId="0" fontId="0" fillId="0" borderId="6" xfId="0" applyBorder="1"/>
    <xf numFmtId="0" fontId="15" fillId="0" borderId="6" xfId="0" applyFont="1" applyBorder="1" applyAlignment="1">
      <alignment horizontal="center" vertical="center"/>
    </xf>
    <xf numFmtId="0" fontId="15" fillId="0" borderId="14" xfId="0" applyFont="1" applyBorder="1" applyAlignment="1">
      <alignment horizontal="center" vertical="center" wrapText="1"/>
    </xf>
    <xf numFmtId="0" fontId="12" fillId="0" borderId="1" xfId="0" applyFont="1" applyBorder="1" applyAlignment="1">
      <alignment horizontal="center" vertical="center" wrapText="1"/>
    </xf>
    <xf numFmtId="9" fontId="12" fillId="4" borderId="14" xfId="9" applyFont="1" applyFill="1" applyBorder="1" applyAlignment="1" applyProtection="1">
      <alignment horizontal="center" vertical="center"/>
    </xf>
    <xf numFmtId="0" fontId="12" fillId="0" borderId="6" xfId="0" applyFont="1" applyBorder="1" applyAlignment="1">
      <alignment horizontal="center" vertical="center" wrapText="1"/>
    </xf>
    <xf numFmtId="0" fontId="12"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2" fillId="4" borderId="1" xfId="0" quotePrefix="1" applyFont="1" applyFill="1" applyBorder="1" applyAlignment="1">
      <alignment horizontal="center" vertical="center"/>
    </xf>
    <xf numFmtId="0" fontId="4" fillId="0" borderId="0" xfId="0" applyFont="1" applyAlignment="1">
      <alignment horizontal="center" vertical="center" wrapText="1"/>
    </xf>
    <xf numFmtId="171" fontId="13"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2"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0" borderId="0" xfId="1" applyFont="1"/>
    <xf numFmtId="0" fontId="0" fillId="0" borderId="0" xfId="1" applyFont="1"/>
    <xf numFmtId="0" fontId="0" fillId="0" borderId="0" xfId="1" applyFont="1" applyAlignment="1">
      <alignment horizontal="left" vertical="top"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3" fillId="5" borderId="1" xfId="5" applyFont="1" applyFill="1" applyBorder="1" applyAlignment="1">
      <alignment horizontal="center" vertical="center"/>
    </xf>
    <xf numFmtId="0" fontId="13" fillId="5" borderId="5" xfId="5" applyFont="1" applyFill="1" applyBorder="1" applyAlignment="1">
      <alignment horizontal="center" vertical="center"/>
    </xf>
    <xf numFmtId="168" fontId="13" fillId="5" borderId="1" xfId="5" applyNumberFormat="1" applyFont="1" applyFill="1" applyBorder="1" applyAlignment="1">
      <alignment vertical="center"/>
    </xf>
    <xf numFmtId="0" fontId="27" fillId="0" borderId="0" xfId="0" applyFont="1"/>
    <xf numFmtId="167" fontId="12" fillId="0" borderId="1" xfId="0" applyNumberFormat="1" applyFont="1" applyBorder="1" applyAlignment="1">
      <alignment horizontal="center" vertical="center" wrapText="1"/>
    </xf>
    <xf numFmtId="0" fontId="12" fillId="0" borderId="1" xfId="0" applyFont="1" applyBorder="1" applyAlignment="1">
      <alignment horizontal="center"/>
    </xf>
    <xf numFmtId="9" fontId="12" fillId="5" borderId="1" xfId="9" applyFont="1" applyFill="1" applyBorder="1" applyAlignment="1" applyProtection="1">
      <alignment horizontal="center" vertical="center"/>
      <protection locked="0"/>
    </xf>
    <xf numFmtId="0" fontId="12" fillId="0" borderId="26" xfId="0" applyFont="1" applyBorder="1"/>
    <xf numFmtId="0" fontId="0" fillId="0" borderId="26" xfId="0" applyBorder="1"/>
    <xf numFmtId="1" fontId="12" fillId="4" borderId="1" xfId="0" applyNumberFormat="1" applyFont="1" applyFill="1" applyBorder="1" applyAlignment="1">
      <alignment horizontal="center" vertical="center"/>
    </xf>
    <xf numFmtId="17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6" fillId="6" borderId="0" xfId="0" applyFont="1" applyFill="1"/>
    <xf numFmtId="0" fontId="0" fillId="6" borderId="33" xfId="0" applyFill="1" applyBorder="1"/>
    <xf numFmtId="0" fontId="0" fillId="6" borderId="0" xfId="0" applyFill="1" applyAlignment="1">
      <alignment wrapText="1"/>
    </xf>
    <xf numFmtId="0" fontId="4" fillId="6" borderId="0" xfId="0" applyFont="1" applyFill="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horizontal="center" vertical="center" wrapText="1"/>
    </xf>
    <xf numFmtId="0" fontId="32" fillId="6" borderId="0" xfId="0" applyFont="1" applyFill="1"/>
    <xf numFmtId="0" fontId="4" fillId="6" borderId="0" xfId="0" applyFont="1" applyFill="1" applyAlignment="1">
      <alignment wrapText="1"/>
    </xf>
    <xf numFmtId="0" fontId="5"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4" fillId="6" borderId="9" xfId="0" applyFont="1" applyFill="1" applyBorder="1" applyAlignment="1">
      <alignment wrapText="1"/>
    </xf>
    <xf numFmtId="0" fontId="0" fillId="6" borderId="35" xfId="0" applyFill="1" applyBorder="1"/>
    <xf numFmtId="9" fontId="12" fillId="6" borderId="0" xfId="9" applyFont="1" applyFill="1" applyBorder="1" applyAlignment="1" applyProtection="1">
      <alignment horizontal="center" vertical="center"/>
    </xf>
    <xf numFmtId="166" fontId="12"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2" fillId="5" borderId="14" xfId="0" applyNumberFormat="1" applyFont="1" applyFill="1" applyBorder="1" applyAlignment="1" applyProtection="1">
      <alignment horizontal="left" vertical="center"/>
      <protection locked="0"/>
    </xf>
    <xf numFmtId="175" fontId="12" fillId="4" borderId="1" xfId="0" quotePrefix="1" applyNumberFormat="1" applyFont="1" applyFill="1" applyBorder="1" applyAlignment="1">
      <alignment horizontal="left" vertical="top"/>
    </xf>
    <xf numFmtId="49" fontId="12" fillId="5" borderId="1" xfId="0" applyNumberFormat="1" applyFont="1" applyFill="1" applyBorder="1" applyAlignment="1" applyProtection="1">
      <alignment horizontal="left" vertical="center"/>
      <protection locked="0"/>
    </xf>
    <xf numFmtId="49" fontId="12" fillId="5" borderId="6" xfId="0" applyNumberFormat="1" applyFont="1" applyFill="1" applyBorder="1" applyAlignment="1" applyProtection="1">
      <alignment horizontal="left" vertical="center"/>
      <protection locked="0"/>
    </xf>
    <xf numFmtId="49" fontId="35" fillId="5" borderId="1" xfId="0" applyNumberFormat="1" applyFont="1" applyFill="1" applyBorder="1" applyAlignment="1" applyProtection="1">
      <alignment horizontal="left" vertical="center"/>
      <protection locked="0"/>
    </xf>
    <xf numFmtId="14" fontId="35"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6" fillId="9" borderId="1"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2" borderId="1" xfId="0" applyFont="1" applyFill="1" applyBorder="1" applyAlignment="1">
      <alignment horizontal="center" vertical="center"/>
    </xf>
    <xf numFmtId="0" fontId="26"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8"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4"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8"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8"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8" fillId="6" borderId="1" xfId="15" applyNumberFormat="1" applyFont="1" applyFill="1" applyBorder="1" applyAlignment="1">
      <alignment horizontal="center" vertical="top"/>
    </xf>
    <xf numFmtId="0" fontId="12" fillId="0" borderId="0" xfId="14" applyFont="1" applyAlignment="1">
      <alignment horizontal="center" vertical="center"/>
    </xf>
    <xf numFmtId="10" fontId="13" fillId="0" borderId="1" xfId="23" applyNumberFormat="1" applyFont="1" applyBorder="1" applyAlignment="1">
      <alignment horizontal="center" vertical="center"/>
    </xf>
    <xf numFmtId="0" fontId="13" fillId="0" borderId="1" xfId="23" applyFont="1" applyBorder="1" applyAlignment="1">
      <alignment horizontal="center" vertical="center"/>
    </xf>
    <xf numFmtId="2" fontId="13" fillId="0" borderId="1" xfId="24" applyNumberFormat="1" applyFont="1" applyFill="1" applyBorder="1" applyAlignment="1" applyProtection="1">
      <alignment horizontal="center" vertical="center"/>
    </xf>
    <xf numFmtId="0" fontId="13" fillId="0" borderId="0" xfId="14" applyFont="1"/>
    <xf numFmtId="0" fontId="13" fillId="0" borderId="0" xfId="27" applyFont="1"/>
    <xf numFmtId="0" fontId="13" fillId="0" borderId="1" xfId="14" applyFont="1" applyBorder="1"/>
    <xf numFmtId="173" fontId="13"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2"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2" fillId="4" borderId="1" xfId="9" applyFont="1" applyFill="1" applyBorder="1" applyAlignment="1" applyProtection="1">
      <alignment horizontal="center" vertical="center"/>
    </xf>
    <xf numFmtId="0" fontId="0" fillId="0" borderId="1" xfId="0" applyBorder="1" applyAlignment="1">
      <alignment horizontal="center"/>
    </xf>
    <xf numFmtId="172" fontId="13" fillId="0" borderId="1" xfId="24" applyNumberFormat="1" applyFont="1" applyFill="1" applyBorder="1" applyAlignment="1" applyProtection="1">
      <alignment horizontal="center" vertical="center"/>
    </xf>
    <xf numFmtId="1" fontId="13"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2" fillId="0" borderId="0" xfId="0" applyNumberFormat="1" applyFont="1"/>
    <xf numFmtId="14" fontId="0" fillId="0" borderId="0" xfId="0" applyNumberFormat="1"/>
    <xf numFmtId="2" fontId="12" fillId="0" borderId="0" xfId="0" applyNumberFormat="1" applyFont="1" applyAlignment="1">
      <alignment horizontal="center" vertical="center"/>
    </xf>
    <xf numFmtId="14" fontId="12"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2" fillId="0" borderId="17" xfId="0" applyNumberFormat="1" applyFont="1" applyBorder="1"/>
    <xf numFmtId="14" fontId="0" fillId="0" borderId="17" xfId="0" applyNumberFormat="1" applyBorder="1"/>
    <xf numFmtId="14" fontId="12" fillId="0" borderId="44" xfId="0" applyNumberFormat="1" applyFont="1" applyBorder="1"/>
    <xf numFmtId="14" fontId="0" fillId="0" borderId="44" xfId="0" applyNumberFormat="1" applyBorder="1"/>
    <xf numFmtId="9" fontId="13" fillId="0" borderId="1" xfId="14" applyNumberFormat="1" applyFont="1" applyBorder="1"/>
    <xf numFmtId="0" fontId="12" fillId="0" borderId="0" xfId="0" applyFont="1" applyAlignment="1">
      <alignment vertical="center"/>
    </xf>
    <xf numFmtId="0" fontId="39" fillId="0" borderId="31" xfId="0" applyFont="1" applyBorder="1"/>
    <xf numFmtId="0" fontId="13" fillId="0" borderId="22" xfId="0" applyFont="1" applyBorder="1"/>
    <xf numFmtId="0" fontId="0" fillId="0" borderId="0" xfId="0" applyAlignment="1">
      <alignment horizontal="left" vertical="center"/>
    </xf>
    <xf numFmtId="0" fontId="13" fillId="0" borderId="34" xfId="0" applyFont="1" applyBorder="1"/>
    <xf numFmtId="166" fontId="0" fillId="0" borderId="0" xfId="0" applyNumberFormat="1" applyAlignment="1">
      <alignment horizontal="left" vertical="center" wrapText="1"/>
    </xf>
    <xf numFmtId="166"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12" fillId="0" borderId="0" xfId="0" applyFont="1" applyAlignment="1">
      <alignment horizontal="center"/>
    </xf>
    <xf numFmtId="9" fontId="12"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6"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8" fillId="0" borderId="0" xfId="14" applyAlignment="1">
      <alignment horizontal="center" vertical="center"/>
    </xf>
    <xf numFmtId="0" fontId="18" fillId="0" borderId="0" xfId="14"/>
    <xf numFmtId="0" fontId="18" fillId="0" borderId="0" xfId="0" applyFont="1"/>
    <xf numFmtId="0" fontId="18" fillId="0" borderId="1" xfId="14" applyBorder="1" applyAlignment="1">
      <alignment horizontal="center" vertical="center"/>
    </xf>
    <xf numFmtId="0" fontId="40" fillId="0" borderId="1" xfId="6" applyFont="1" applyFill="1" applyBorder="1" applyAlignment="1" applyProtection="1">
      <alignment horizontal="left" vertical="center"/>
    </xf>
    <xf numFmtId="0" fontId="18" fillId="0" borderId="0" xfId="14" applyAlignment="1">
      <alignment vertical="center"/>
    </xf>
    <xf numFmtId="0" fontId="4" fillId="0" borderId="1" xfId="14" applyFont="1" applyBorder="1" applyAlignment="1">
      <alignment horizontal="left" vertical="center"/>
    </xf>
    <xf numFmtId="0" fontId="40" fillId="0" borderId="1" xfId="6" applyFont="1" applyBorder="1" applyAlignment="1" applyProtection="1">
      <alignment horizontal="left" vertical="center" wrapText="1"/>
    </xf>
    <xf numFmtId="0" fontId="40" fillId="0" borderId="1" xfId="6" applyFont="1" applyFill="1" applyBorder="1" applyAlignment="1" applyProtection="1">
      <alignment horizontal="left" vertical="center" wrapText="1"/>
    </xf>
    <xf numFmtId="1" fontId="18" fillId="0" borderId="1" xfId="14" applyNumberFormat="1" applyBorder="1" applyAlignment="1">
      <alignment horizontal="center" vertical="center"/>
    </xf>
    <xf numFmtId="176" fontId="18" fillId="13" borderId="0" xfId="25" applyFont="1" applyAlignment="1">
      <alignment horizontal="right" vertical="center"/>
    </xf>
    <xf numFmtId="176" fontId="18" fillId="13" borderId="0" xfId="25" applyFont="1" applyAlignment="1">
      <alignment vertical="center"/>
    </xf>
    <xf numFmtId="176" fontId="18" fillId="17" borderId="1" xfId="23" applyNumberFormat="1" applyFont="1" applyFill="1" applyBorder="1" applyAlignment="1">
      <alignment vertical="center" wrapText="1"/>
    </xf>
    <xf numFmtId="177" fontId="18" fillId="17" borderId="1" xfId="23" applyNumberFormat="1" applyFont="1" applyFill="1" applyBorder="1" applyAlignment="1">
      <alignment vertical="center" wrapText="1"/>
    </xf>
    <xf numFmtId="0" fontId="18" fillId="0" borderId="1" xfId="23" applyFont="1" applyBorder="1" applyAlignment="1">
      <alignment wrapText="1"/>
    </xf>
    <xf numFmtId="178" fontId="41" fillId="0" borderId="1" xfId="23" applyNumberFormat="1" applyFont="1" applyBorder="1" applyAlignment="1">
      <alignment vertical="center"/>
    </xf>
    <xf numFmtId="0" fontId="13" fillId="7" borderId="1" xfId="23" applyFont="1" applyFill="1" applyBorder="1" applyAlignment="1">
      <alignment horizontal="center" vertical="center"/>
    </xf>
    <xf numFmtId="49" fontId="18" fillId="0" borderId="1" xfId="14" applyNumberFormat="1" applyBorder="1" applyAlignment="1">
      <alignment vertical="center"/>
    </xf>
    <xf numFmtId="173" fontId="13" fillId="0" borderId="1" xfId="5" applyNumberFormat="1" applyFont="1" applyBorder="1" applyAlignment="1">
      <alignment horizontal="center" vertical="center"/>
    </xf>
    <xf numFmtId="1" fontId="18" fillId="0" borderId="0" xfId="14" applyNumberFormat="1"/>
    <xf numFmtId="49" fontId="18" fillId="0" borderId="37" xfId="14" applyNumberFormat="1" applyBorder="1" applyAlignment="1">
      <alignment vertical="center"/>
    </xf>
    <xf numFmtId="1" fontId="13" fillId="0" borderId="37" xfId="5" applyNumberFormat="1" applyFont="1" applyBorder="1" applyAlignment="1">
      <alignment horizontal="center" vertical="center"/>
    </xf>
    <xf numFmtId="1" fontId="13" fillId="0" borderId="18" xfId="5" applyNumberFormat="1" applyFont="1" applyBorder="1" applyAlignment="1">
      <alignment horizontal="center" vertical="center"/>
    </xf>
    <xf numFmtId="0" fontId="18" fillId="0" borderId="1" xfId="14" applyBorder="1"/>
    <xf numFmtId="0" fontId="18" fillId="0" borderId="0" xfId="14" applyAlignment="1">
      <alignment horizontal="left"/>
    </xf>
    <xf numFmtId="0" fontId="36" fillId="15" borderId="0" xfId="14" applyFont="1" applyFill="1"/>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12" fillId="0" borderId="0" xfId="14" applyFont="1" applyAlignment="1">
      <alignment vertical="center"/>
    </xf>
    <xf numFmtId="0" fontId="12" fillId="0" borderId="0" xfId="23" applyFont="1" applyAlignment="1">
      <alignment horizontal="center" vertical="center"/>
    </xf>
    <xf numFmtId="0" fontId="12" fillId="0" borderId="1" xfId="23" applyFont="1" applyBorder="1" applyAlignment="1">
      <alignment horizontal="center" vertical="center"/>
    </xf>
    <xf numFmtId="0" fontId="12" fillId="0" borderId="1" xfId="14" applyFont="1" applyBorder="1" applyAlignment="1">
      <alignment horizontal="center" vertical="center"/>
    </xf>
    <xf numFmtId="0" fontId="12" fillId="0" borderId="1" xfId="14" applyFont="1" applyBorder="1" applyAlignment="1">
      <alignment horizontal="center" vertical="center" wrapText="1"/>
    </xf>
    <xf numFmtId="0" fontId="12" fillId="0" borderId="4" xfId="23" applyFont="1" applyBorder="1" applyAlignment="1">
      <alignment horizontal="center" vertical="center"/>
    </xf>
    <xf numFmtId="0" fontId="12" fillId="0" borderId="5" xfId="23" applyFont="1" applyBorder="1" applyAlignment="1">
      <alignment horizontal="center" vertical="center"/>
    </xf>
    <xf numFmtId="0" fontId="12" fillId="0" borderId="3" xfId="23" applyFont="1" applyBorder="1" applyAlignment="1">
      <alignment horizontal="center" vertical="center"/>
    </xf>
    <xf numFmtId="0" fontId="18" fillId="0" borderId="1" xfId="23" applyFont="1" applyBorder="1" applyAlignment="1">
      <alignment horizontal="center" vertical="center"/>
    </xf>
    <xf numFmtId="0" fontId="18" fillId="0" borderId="1" xfId="23" applyFont="1" applyBorder="1" applyAlignment="1">
      <alignment vertical="center" wrapText="1"/>
    </xf>
    <xf numFmtId="0" fontId="18" fillId="0" borderId="0" xfId="23" applyFont="1" applyAlignment="1">
      <alignment vertical="center"/>
    </xf>
    <xf numFmtId="0" fontId="13" fillId="0" borderId="1" xfId="23" applyFont="1" applyBorder="1" applyAlignment="1">
      <alignment vertical="center" wrapText="1"/>
    </xf>
    <xf numFmtId="0" fontId="42" fillId="0" borderId="0" xfId="6" applyFont="1" applyFill="1" applyAlignment="1" applyProtection="1"/>
    <xf numFmtId="0" fontId="13" fillId="0" borderId="0" xfId="23" applyFont="1" applyAlignment="1">
      <alignment wrapText="1"/>
    </xf>
    <xf numFmtId="2" fontId="13" fillId="0" borderId="0" xfId="24" applyNumberFormat="1" applyFont="1" applyFill="1" applyBorder="1" applyAlignment="1" applyProtection="1">
      <alignment horizontal="center" vertical="center"/>
    </xf>
    <xf numFmtId="0" fontId="42" fillId="0" borderId="0" xfId="6" applyFont="1" applyFill="1" applyBorder="1" applyAlignment="1" applyProtection="1">
      <alignment horizontal="left"/>
    </xf>
    <xf numFmtId="0" fontId="18" fillId="0" borderId="0" xfId="23" applyFont="1"/>
    <xf numFmtId="176" fontId="12" fillId="13" borderId="0" xfId="25" applyFont="1" applyAlignment="1">
      <alignment vertical="center" wrapText="1"/>
    </xf>
    <xf numFmtId="176" fontId="42" fillId="13" borderId="0" xfId="6" applyNumberFormat="1" applyFont="1" applyFill="1" applyAlignment="1" applyProtection="1">
      <alignment vertical="center"/>
    </xf>
    <xf numFmtId="173" fontId="43" fillId="14" borderId="1" xfId="22" applyNumberFormat="1" applyFont="1" applyBorder="1" applyAlignment="1">
      <alignment horizontal="center" vertical="center"/>
    </xf>
    <xf numFmtId="0" fontId="18" fillId="0" borderId="0" xfId="23" applyFont="1" applyAlignment="1">
      <alignment horizontal="center" vertical="center"/>
    </xf>
    <xf numFmtId="0" fontId="44" fillId="0" borderId="0" xfId="26" applyNumberFormat="1" applyFont="1" applyFill="1" applyBorder="1" applyAlignment="1" applyProtection="1">
      <alignment horizontal="center" vertical="center"/>
      <protection locked="0"/>
    </xf>
    <xf numFmtId="0" fontId="28" fillId="0" borderId="0" xfId="14" applyFont="1"/>
    <xf numFmtId="168" fontId="13" fillId="0" borderId="0" xfId="5" applyNumberFormat="1" applyFont="1" applyAlignment="1">
      <alignment horizontal="center" vertical="center"/>
    </xf>
    <xf numFmtId="0" fontId="42" fillId="0" borderId="0" xfId="6" applyFont="1" applyFill="1" applyBorder="1" applyAlignment="1" applyProtection="1">
      <alignment vertical="top"/>
    </xf>
    <xf numFmtId="0" fontId="12" fillId="16" borderId="1" xfId="6" applyFont="1" applyFill="1" applyBorder="1" applyAlignment="1" applyProtection="1"/>
    <xf numFmtId="0" fontId="12" fillId="16" borderId="1" xfId="14" applyFont="1" applyFill="1" applyBorder="1" applyAlignment="1">
      <alignment horizontal="center"/>
    </xf>
    <xf numFmtId="0" fontId="15" fillId="16" borderId="1" xfId="5" applyFont="1" applyFill="1" applyBorder="1" applyAlignment="1">
      <alignment horizontal="center" vertical="center"/>
    </xf>
    <xf numFmtId="0" fontId="15" fillId="16" borderId="37" xfId="5" applyFont="1" applyFill="1" applyBorder="1" applyAlignment="1">
      <alignment horizontal="center" vertical="center"/>
    </xf>
    <xf numFmtId="0" fontId="18" fillId="0" borderId="1" xfId="14" applyBorder="1" applyAlignment="1">
      <alignment vertical="center" wrapText="1"/>
    </xf>
    <xf numFmtId="2" fontId="43" fillId="14" borderId="39" xfId="22" applyNumberFormat="1" applyFont="1" applyAlignment="1">
      <alignment horizontal="center" vertical="center"/>
    </xf>
    <xf numFmtId="1" fontId="18" fillId="0" borderId="1" xfId="14" applyNumberFormat="1" applyBorder="1" applyAlignment="1">
      <alignment vertical="center" wrapText="1"/>
    </xf>
    <xf numFmtId="1" fontId="43" fillId="14" borderId="39" xfId="22" applyNumberFormat="1" applyFont="1" applyAlignment="1">
      <alignment horizontal="center" vertical="center"/>
    </xf>
    <xf numFmtId="1" fontId="43" fillId="14" borderId="40" xfId="22" applyNumberFormat="1" applyFont="1" applyBorder="1" applyAlignment="1">
      <alignment horizontal="center" vertical="center"/>
    </xf>
    <xf numFmtId="1" fontId="18" fillId="0" borderId="37" xfId="14" applyNumberFormat="1" applyBorder="1" applyAlignment="1">
      <alignment vertical="center" wrapText="1"/>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19" borderId="1" xfId="0" applyFill="1" applyBorder="1" applyAlignment="1">
      <alignment horizontal="center" vertical="center" wrapText="1"/>
    </xf>
    <xf numFmtId="0" fontId="12"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2" fillId="0" borderId="0" xfId="0" applyNumberFormat="1" applyFont="1" applyAlignment="1">
      <alignment vertical="center"/>
    </xf>
    <xf numFmtId="14" fontId="16"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2"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2"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2"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3" fillId="0" borderId="1" xfId="14" applyNumberFormat="1" applyFont="1" applyBorder="1" applyAlignment="1">
      <alignment horizontal="center" vertical="center"/>
    </xf>
    <xf numFmtId="174" fontId="12"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39" fillId="0" borderId="21" xfId="0" applyFont="1" applyBorder="1"/>
    <xf numFmtId="0" fontId="39"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2"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2" fillId="4" borderId="42" xfId="0" applyNumberFormat="1" applyFont="1" applyFill="1" applyBorder="1" applyAlignment="1">
      <alignment horizontal="center" vertical="center"/>
    </xf>
    <xf numFmtId="0" fontId="0" fillId="5" borderId="49" xfId="0" applyFill="1" applyBorder="1"/>
    <xf numFmtId="0" fontId="12" fillId="4" borderId="1" xfId="0" applyFont="1" applyFill="1" applyBorder="1" applyAlignment="1">
      <alignment horizontal="center" vertical="center"/>
    </xf>
    <xf numFmtId="2" fontId="13" fillId="0" borderId="1" xfId="23" applyNumberFormat="1" applyFont="1" applyBorder="1" applyAlignment="1">
      <alignment horizontal="center" vertical="center"/>
    </xf>
    <xf numFmtId="169" fontId="12" fillId="5" borderId="1" xfId="0" applyNumberFormat="1" applyFont="1" applyFill="1" applyBorder="1" applyAlignment="1">
      <alignment horizontal="center" vertical="center"/>
    </xf>
    <xf numFmtId="0" fontId="51" fillId="0" borderId="1" xfId="6" applyFont="1" applyFill="1" applyBorder="1" applyAlignment="1" applyProtection="1">
      <alignment horizontal="left" vertical="center" wrapText="1"/>
    </xf>
    <xf numFmtId="0" fontId="9" fillId="0" borderId="0" xfId="6" applyAlignment="1" applyProtection="1"/>
    <xf numFmtId="174" fontId="12" fillId="5" borderId="1" xfId="0" applyNumberFormat="1" applyFont="1" applyFill="1" applyBorder="1" applyAlignment="1">
      <alignment horizontal="center" vertical="center"/>
    </xf>
    <xf numFmtId="176" fontId="18" fillId="0" borderId="0" xfId="25" applyFont="1" applyFill="1" applyAlignment="1">
      <alignment vertical="center"/>
    </xf>
    <xf numFmtId="177" fontId="18" fillId="0" borderId="19" xfId="23" applyNumberFormat="1" applyFont="1" applyBorder="1" applyAlignment="1">
      <alignment vertical="center" wrapText="1"/>
    </xf>
    <xf numFmtId="177" fontId="18" fillId="0" borderId="0" xfId="23" applyNumberFormat="1" applyFont="1" applyAlignment="1">
      <alignment vertical="center" wrapText="1"/>
    </xf>
    <xf numFmtId="178" fontId="41" fillId="0" borderId="19" xfId="23" applyNumberFormat="1" applyFont="1" applyBorder="1" applyAlignment="1">
      <alignment vertical="center"/>
    </xf>
    <xf numFmtId="178" fontId="41" fillId="0" borderId="0" xfId="23" applyNumberFormat="1" applyFont="1" applyAlignment="1">
      <alignment vertical="center"/>
    </xf>
    <xf numFmtId="0" fontId="13" fillId="0" borderId="19" xfId="23" applyFont="1" applyBorder="1" applyAlignment="1">
      <alignment horizontal="center" vertical="center"/>
    </xf>
    <xf numFmtId="0" fontId="13" fillId="0" borderId="0" xfId="23" applyFont="1" applyAlignment="1">
      <alignment horizontal="center" vertical="center"/>
    </xf>
    <xf numFmtId="173" fontId="43" fillId="0" borderId="19" xfId="22" applyNumberFormat="1" applyFont="1" applyFill="1" applyBorder="1" applyAlignment="1">
      <alignment horizontal="center" vertical="center"/>
    </xf>
    <xf numFmtId="173" fontId="43"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8"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8" fillId="0" borderId="0" xfId="14" applyAlignment="1">
      <alignment horizontal="center"/>
    </xf>
    <xf numFmtId="0" fontId="13" fillId="0" borderId="0" xfId="14" applyFont="1" applyAlignment="1">
      <alignment horizontal="center"/>
    </xf>
    <xf numFmtId="9" fontId="13" fillId="0" borderId="0" xfId="14" applyNumberFormat="1" applyFont="1" applyAlignment="1">
      <alignment horizontal="center"/>
    </xf>
    <xf numFmtId="9" fontId="18" fillId="0" borderId="0" xfId="14" applyNumberFormat="1" applyAlignment="1">
      <alignment horizontal="center"/>
    </xf>
    <xf numFmtId="0" fontId="15" fillId="0" borderId="0" xfId="14" applyFont="1"/>
    <xf numFmtId="0" fontId="52"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2" fillId="0" borderId="44" xfId="0" applyFont="1" applyBorder="1" applyAlignment="1">
      <alignment horizontal="center"/>
    </xf>
    <xf numFmtId="0" fontId="12" fillId="0" borderId="29" xfId="0" applyFont="1" applyBorder="1" applyAlignment="1">
      <alignment horizontal="center"/>
    </xf>
    <xf numFmtId="169" fontId="12"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0" fillId="5" borderId="42" xfId="0" applyFill="1" applyBorder="1" applyAlignment="1" applyProtection="1">
      <alignment horizontal="left" vertical="center"/>
      <protection locked="0"/>
    </xf>
    <xf numFmtId="169" fontId="0" fillId="5" borderId="1" xfId="0" applyNumberFormat="1"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53" fillId="23" borderId="14" xfId="0" applyFont="1" applyFill="1" applyBorder="1" applyAlignment="1">
      <alignment horizontal="left" vertical="center" wrapText="1"/>
    </xf>
    <xf numFmtId="0" fontId="53" fillId="23" borderId="1" xfId="0" applyFont="1" applyFill="1" applyBorder="1" applyAlignment="1">
      <alignment horizontal="left" vertical="center"/>
    </xf>
    <xf numFmtId="0" fontId="53" fillId="23" borderId="6" xfId="0" applyFont="1" applyFill="1" applyBorder="1" applyAlignment="1">
      <alignment horizontal="left" vertical="center"/>
    </xf>
    <xf numFmtId="0" fontId="0" fillId="0" borderId="21" xfId="0" applyBorder="1" applyAlignment="1">
      <alignment horizontal="left" vertical="center"/>
    </xf>
    <xf numFmtId="179" fontId="0" fillId="5" borderId="1" xfId="0" applyNumberFormat="1" applyFill="1" applyBorder="1" applyAlignment="1" applyProtection="1">
      <alignment horizontal="center" vertical="center"/>
      <protection locked="0"/>
    </xf>
    <xf numFmtId="180" fontId="0" fillId="5" borderId="1" xfId="0" applyNumberFormat="1" applyFill="1" applyBorder="1" applyAlignment="1" applyProtection="1">
      <alignment horizontal="center" vertical="center"/>
      <protection locked="0"/>
    </xf>
    <xf numFmtId="181" fontId="0" fillId="5" borderId="1" xfId="0" applyNumberFormat="1" applyFill="1" applyBorder="1" applyAlignment="1" applyProtection="1">
      <alignment horizontal="center" vertical="center"/>
      <protection locked="0"/>
    </xf>
    <xf numFmtId="182" fontId="0" fillId="5" borderId="1" xfId="0" applyNumberFormat="1" applyFill="1" applyBorder="1" applyAlignment="1" applyProtection="1">
      <alignment horizontal="center" vertical="center"/>
      <protection locked="0"/>
    </xf>
    <xf numFmtId="183" fontId="0" fillId="5" borderId="1" xfId="0" applyNumberFormat="1" applyFill="1" applyBorder="1" applyAlignment="1" applyProtection="1">
      <alignment horizontal="center" vertical="center"/>
      <protection locked="0"/>
    </xf>
    <xf numFmtId="169" fontId="0" fillId="5" borderId="14" xfId="0" applyNumberFormat="1" applyFill="1" applyBorder="1" applyAlignment="1" applyProtection="1">
      <alignment horizontal="left" vertical="center"/>
      <protection locked="0"/>
    </xf>
    <xf numFmtId="0" fontId="0" fillId="5"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center" vertical="center" wrapText="1"/>
    </xf>
    <xf numFmtId="0" fontId="29" fillId="8" borderId="0" xfId="0" applyFont="1" applyFill="1" applyAlignment="1">
      <alignment horizontal="left" vertical="center"/>
    </xf>
    <xf numFmtId="0" fontId="30" fillId="8" borderId="0" xfId="6" applyFont="1" applyFill="1" applyBorder="1" applyAlignment="1" applyProtection="1">
      <alignment horizontal="left" vertical="center"/>
    </xf>
    <xf numFmtId="0" fontId="31" fillId="8" borderId="23" xfId="0" applyFont="1" applyFill="1" applyBorder="1" applyAlignment="1">
      <alignment horizontal="left" vertical="center"/>
    </xf>
    <xf numFmtId="0" fontId="31" fillId="8" borderId="0" xfId="0" applyFont="1" applyFill="1" applyAlignment="1">
      <alignment horizontal="left" vertical="center"/>
    </xf>
    <xf numFmtId="0" fontId="31" fillId="8" borderId="24" xfId="0" applyFont="1" applyFill="1" applyBorder="1" applyAlignment="1">
      <alignment horizontal="left" vertical="center"/>
    </xf>
    <xf numFmtId="0" fontId="16" fillId="8" borderId="25" xfId="0" applyFont="1" applyFill="1" applyBorder="1" applyAlignment="1">
      <alignment horizontal="left" vertical="top" wrapText="1"/>
    </xf>
    <xf numFmtId="0" fontId="16" fillId="8" borderId="25" xfId="0" applyFont="1" applyFill="1" applyBorder="1" applyAlignment="1">
      <alignment horizontal="left" vertical="top"/>
    </xf>
    <xf numFmtId="0" fontId="16" fillId="8" borderId="0" xfId="0" applyFont="1" applyFill="1" applyAlignment="1">
      <alignment horizontal="left" vertical="top"/>
    </xf>
    <xf numFmtId="0" fontId="29" fillId="8" borderId="25" xfId="0" applyFont="1" applyFill="1" applyBorder="1" applyAlignment="1">
      <alignment horizontal="center" vertical="top" wrapText="1"/>
    </xf>
    <xf numFmtId="0" fontId="29" fillId="8" borderId="25" xfId="0" applyFont="1" applyFill="1" applyBorder="1" applyAlignment="1">
      <alignment horizontal="center" vertical="top"/>
    </xf>
    <xf numFmtId="0" fontId="29" fillId="8" borderId="0" xfId="0" applyFont="1" applyFill="1" applyAlignment="1">
      <alignment horizontal="center" vertical="top"/>
    </xf>
    <xf numFmtId="0" fontId="16" fillId="8" borderId="25" xfId="0" applyFont="1" applyFill="1" applyBorder="1" applyAlignment="1">
      <alignment horizontal="left" vertical="center"/>
    </xf>
    <xf numFmtId="0" fontId="16" fillId="8" borderId="0" xfId="0" applyFont="1" applyFill="1" applyAlignment="1">
      <alignment horizontal="left" vertical="center"/>
    </xf>
    <xf numFmtId="0" fontId="29"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2"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2" fillId="6" borderId="5"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0" xfId="0" applyFont="1" applyFill="1" applyAlignment="1">
      <alignment horizont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0" fillId="0" borderId="0" xfId="0" applyAlignment="1">
      <alignment horizontal="center"/>
    </xf>
    <xf numFmtId="168" fontId="13" fillId="5" borderId="4" xfId="5" applyNumberFormat="1" applyFont="1" applyFill="1" applyBorder="1" applyAlignment="1">
      <alignment horizontal="left" vertical="center" wrapText="1"/>
    </xf>
    <xf numFmtId="168" fontId="13" fillId="5" borderId="5" xfId="5" applyNumberFormat="1" applyFont="1" applyFill="1" applyBorder="1" applyAlignment="1">
      <alignment horizontal="left" vertical="center" wrapText="1"/>
    </xf>
    <xf numFmtId="168" fontId="13" fillId="5" borderId="3" xfId="5" applyNumberFormat="1" applyFont="1" applyFill="1" applyBorder="1" applyAlignment="1">
      <alignment horizontal="left"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168" fontId="13" fillId="5" borderId="18" xfId="5" applyNumberFormat="1" applyFont="1" applyFill="1" applyBorder="1" applyAlignment="1">
      <alignment horizontal="center" vertical="center" wrapText="1"/>
    </xf>
    <xf numFmtId="168" fontId="13" fillId="5" borderId="15" xfId="5" applyNumberFormat="1" applyFont="1" applyFill="1" applyBorder="1" applyAlignment="1">
      <alignment horizontal="center" vertical="center" wrapText="1"/>
    </xf>
    <xf numFmtId="168" fontId="13" fillId="5" borderId="2" xfId="5" applyNumberFormat="1" applyFont="1" applyFill="1" applyBorder="1" applyAlignment="1">
      <alignment horizontal="center" vertical="center" wrapText="1"/>
    </xf>
    <xf numFmtId="168" fontId="13" fillId="5" borderId="20" xfId="5" applyNumberFormat="1" applyFont="1" applyFill="1" applyBorder="1" applyAlignment="1">
      <alignment horizontal="center" vertical="center" wrapText="1"/>
    </xf>
    <xf numFmtId="168" fontId="13" fillId="5" borderId="11" xfId="5" applyNumberFormat="1" applyFont="1" applyFill="1" applyBorder="1" applyAlignment="1">
      <alignment horizontal="center" vertical="center" wrapText="1"/>
    </xf>
    <xf numFmtId="168" fontId="13" fillId="5" borderId="16" xfId="5" applyNumberFormat="1" applyFont="1" applyFill="1" applyBorder="1" applyAlignment="1">
      <alignment horizontal="center" vertical="center" wrapText="1"/>
    </xf>
    <xf numFmtId="168" fontId="13" fillId="5" borderId="4" xfId="5" applyNumberFormat="1" applyFont="1" applyFill="1" applyBorder="1" applyAlignment="1">
      <alignment horizontal="center" vertical="center" wrapText="1"/>
    </xf>
    <xf numFmtId="168" fontId="13" fillId="5" borderId="5" xfId="5" applyNumberFormat="1" applyFont="1" applyFill="1" applyBorder="1" applyAlignment="1">
      <alignment horizontal="center" vertical="center" wrapText="1"/>
    </xf>
    <xf numFmtId="168" fontId="13" fillId="5" borderId="3" xfId="5" applyNumberFormat="1" applyFont="1" applyFill="1" applyBorder="1" applyAlignment="1">
      <alignment horizontal="center" vertical="center" wrapText="1"/>
    </xf>
    <xf numFmtId="0" fontId="4" fillId="0" borderId="1" xfId="14" applyFont="1" applyBorder="1" applyAlignment="1">
      <alignment horizontal="left" vertical="center"/>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1" fontId="21" fillId="0" borderId="18" xfId="6" applyNumberFormat="1" applyFont="1" applyFill="1" applyBorder="1" applyAlignment="1" applyProtection="1">
      <alignment horizontal="left" vertical="center" wrapText="1"/>
    </xf>
    <xf numFmtId="1" fontId="21" fillId="0" borderId="2" xfId="6" applyNumberFormat="1" applyFont="1" applyFill="1" applyBorder="1" applyAlignment="1" applyProtection="1">
      <alignment horizontal="left" vertical="center" wrapText="1"/>
    </xf>
    <xf numFmtId="0" fontId="12" fillId="16" borderId="1" xfId="14" applyFont="1" applyFill="1" applyBorder="1" applyAlignment="1">
      <alignment horizontal="center"/>
    </xf>
    <xf numFmtId="0" fontId="42" fillId="0" borderId="4" xfId="6" applyFont="1" applyFill="1" applyBorder="1" applyAlignment="1" applyProtection="1">
      <alignment horizontal="left" vertical="center" wrapText="1"/>
    </xf>
    <xf numFmtId="0" fontId="42" fillId="0" borderId="3" xfId="6" applyFont="1" applyFill="1" applyBorder="1" applyAlignment="1" applyProtection="1">
      <alignment horizontal="left" vertical="center" wrapText="1"/>
    </xf>
    <xf numFmtId="0" fontId="40" fillId="0" borderId="4" xfId="6" applyFont="1" applyFill="1" applyBorder="1" applyAlignment="1" applyProtection="1">
      <alignment horizontal="left" vertical="center" wrapText="1"/>
    </xf>
    <xf numFmtId="0" fontId="40" fillId="0" borderId="3" xfId="6" applyFont="1" applyFill="1" applyBorder="1" applyAlignment="1" applyProtection="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40" fillId="0" borderId="1" xfId="6" applyFont="1" applyFill="1" applyBorder="1" applyAlignment="1" applyProtection="1">
      <alignment horizontal="left" vertical="center"/>
    </xf>
    <xf numFmtId="0" fontId="13" fillId="0" borderId="4" xfId="14" applyFont="1" applyBorder="1" applyAlignment="1">
      <alignment horizontal="center"/>
    </xf>
    <xf numFmtId="0" fontId="13" fillId="0" borderId="3" xfId="14" applyFont="1" applyBorder="1" applyAlignment="1">
      <alignment horizontal="center"/>
    </xf>
    <xf numFmtId="0" fontId="17" fillId="0" borderId="1" xfId="6" applyFont="1" applyBorder="1" applyAlignment="1" applyProtection="1">
      <alignment horizontal="left" vertical="center" wrapText="1"/>
    </xf>
    <xf numFmtId="1" fontId="42" fillId="0" borderId="1" xfId="6" applyNumberFormat="1" applyFont="1" applyFill="1" applyBorder="1" applyAlignment="1" applyProtection="1">
      <alignment horizontal="left" vertical="center" wrapText="1"/>
    </xf>
    <xf numFmtId="0" fontId="12" fillId="16" borderId="1" xfId="14" applyFont="1" applyFill="1" applyBorder="1" applyAlignment="1">
      <alignment horizontal="center" vertical="center" wrapText="1"/>
    </xf>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2" fillId="0" borderId="1" xfId="0" applyFont="1" applyBorder="1" applyAlignment="1">
      <alignment horizontal="center" vertical="center"/>
    </xf>
    <xf numFmtId="0" fontId="12" fillId="2" borderId="4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2" borderId="47" xfId="0" applyFont="1" applyFill="1" applyBorder="1" applyAlignment="1">
      <alignment horizontal="center" vertical="center"/>
    </xf>
    <xf numFmtId="0" fontId="12" fillId="0" borderId="45" xfId="0" applyFont="1" applyBorder="1" applyAlignment="1">
      <alignment horizontal="center"/>
    </xf>
    <xf numFmtId="0" fontId="12" fillId="0" borderId="44" xfId="0" applyFont="1" applyBorder="1" applyAlignment="1">
      <alignment horizontal="center"/>
    </xf>
    <xf numFmtId="0" fontId="12"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0" fontId="12" fillId="2" borderId="46" xfId="0" applyFont="1" applyFill="1" applyBorder="1" applyAlignment="1">
      <alignment horizontal="center" vertical="center"/>
    </xf>
    <xf numFmtId="0" fontId="12" fillId="0" borderId="4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3" borderId="37" xfId="0" applyFont="1" applyFill="1" applyBorder="1" applyAlignment="1">
      <alignment horizontal="center" vertical="center" textRotation="90" wrapText="1"/>
    </xf>
    <xf numFmtId="0" fontId="12" fillId="3" borderId="13" xfId="0" applyFont="1" applyFill="1" applyBorder="1" applyAlignment="1">
      <alignment horizontal="center" vertical="center" textRotation="90" wrapText="1"/>
    </xf>
    <xf numFmtId="0" fontId="12" fillId="3" borderId="14" xfId="0" applyFont="1" applyFill="1" applyBorder="1" applyAlignment="1">
      <alignment horizontal="center" vertical="center" textRotation="90" wrapText="1"/>
    </xf>
    <xf numFmtId="3" fontId="12" fillId="0" borderId="6" xfId="0" applyNumberFormat="1" applyFont="1" applyBorder="1" applyAlignment="1">
      <alignment horizontal="center"/>
    </xf>
    <xf numFmtId="0" fontId="12" fillId="0" borderId="41" xfId="0" applyFont="1" applyBorder="1" applyAlignment="1">
      <alignment horizontal="center" vertical="center" textRotation="90"/>
    </xf>
    <xf numFmtId="0" fontId="12" fillId="0" borderId="43" xfId="0" applyFont="1" applyBorder="1" applyAlignment="1">
      <alignment horizontal="center" vertical="center" textRotation="90"/>
    </xf>
    <xf numFmtId="0" fontId="12" fillId="0" borderId="10" xfId="0" applyFont="1" applyBorder="1" applyAlignment="1">
      <alignment horizontal="center" vertical="center" textRotation="90"/>
    </xf>
    <xf numFmtId="0" fontId="12" fillId="3" borderId="3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43"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wrapText="1"/>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0" fontId="50" fillId="21" borderId="38" xfId="0" applyFont="1" applyFill="1" applyBorder="1" applyAlignment="1">
      <alignment horizontal="center"/>
    </xf>
    <xf numFmtId="0" fontId="50" fillId="21" borderId="7" xfId="0" applyFont="1" applyFill="1" applyBorder="1" applyAlignment="1">
      <alignment horizontal="center"/>
    </xf>
    <xf numFmtId="0" fontId="50" fillId="21" borderId="52" xfId="0" applyFont="1" applyFill="1" applyBorder="1" applyAlignment="1">
      <alignment horizontal="center"/>
    </xf>
    <xf numFmtId="0" fontId="12" fillId="0" borderId="19"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0" xfId="0" applyFont="1" applyBorder="1" applyAlignment="1">
      <alignment horizontal="center" wrapText="1"/>
    </xf>
    <xf numFmtId="0" fontId="12" fillId="0" borderId="11" xfId="0" applyFont="1" applyBorder="1" applyAlignment="1">
      <alignment horizontal="center" wrapText="1"/>
    </xf>
    <xf numFmtId="0" fontId="12" fillId="0" borderId="16" xfId="0" applyFont="1" applyBorder="1" applyAlignment="1">
      <alignment horizontal="center"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12" fillId="0" borderId="20" xfId="0" applyFont="1" applyBorder="1" applyAlignment="1">
      <alignment horizontal="center" vertical="top" wrapText="1"/>
    </xf>
    <xf numFmtId="0" fontId="12" fillId="0" borderId="11" xfId="0" applyFont="1" applyBorder="1" applyAlignment="1">
      <alignment horizontal="center" vertical="top" wrapText="1"/>
    </xf>
    <xf numFmtId="0" fontId="12"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0" fontId="0" fillId="0" borderId="0" xfId="0" applyAlignment="1">
      <alignment horizontal="center" wrapText="1"/>
    </xf>
    <xf numFmtId="0" fontId="12" fillId="0" borderId="1" xfId="0" applyFont="1" applyBorder="1" applyAlignment="1">
      <alignment horizontal="center"/>
    </xf>
    <xf numFmtId="0" fontId="12" fillId="2" borderId="37"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14" xfId="0" applyFont="1" applyFill="1" applyBorder="1" applyAlignment="1">
      <alignment horizontal="center" vertical="center" textRotation="90" wrapText="1"/>
    </xf>
    <xf numFmtId="169" fontId="0" fillId="5" borderId="18" xfId="0" applyNumberFormat="1" applyFill="1" applyBorder="1" applyAlignment="1" applyProtection="1">
      <alignment horizontal="center" vertical="center"/>
      <protection locked="0"/>
    </xf>
  </cellXfs>
  <cellStyles count="39">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0" defaultTableStyle="TableStyleMedium2" defaultPivotStyle="PivotStyleLight16"/>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3.5"/>
  <cols>
    <col min="1" max="16384" width="9" style="41"/>
  </cols>
  <sheetData>
    <row r="6" spans="1:10" ht="14" thickBot="1"/>
    <row r="7" spans="1:10" ht="14" thickTop="1">
      <c r="A7" s="334" t="s">
        <v>0</v>
      </c>
      <c r="B7" s="334"/>
      <c r="C7" s="334"/>
      <c r="D7" s="334"/>
      <c r="E7" s="334"/>
      <c r="F7" s="334"/>
      <c r="G7" s="334"/>
      <c r="H7" s="334"/>
      <c r="I7" s="334"/>
      <c r="J7" s="334"/>
    </row>
    <row r="8" spans="1:10">
      <c r="A8" s="335"/>
      <c r="B8" s="335"/>
      <c r="C8" s="335"/>
      <c r="D8" s="335"/>
      <c r="E8" s="335"/>
      <c r="F8" s="335"/>
      <c r="G8" s="335"/>
      <c r="H8" s="335"/>
      <c r="I8" s="335"/>
      <c r="J8" s="335"/>
    </row>
    <row r="9" spans="1:10">
      <c r="A9" s="336"/>
      <c r="B9" s="336"/>
      <c r="C9" s="336"/>
      <c r="D9" s="336"/>
      <c r="E9" s="336"/>
      <c r="F9" s="336"/>
      <c r="G9" s="336"/>
      <c r="H9" s="336"/>
      <c r="I9" s="336"/>
      <c r="J9" s="336"/>
    </row>
    <row r="10" spans="1:10">
      <c r="A10" s="337" t="s">
        <v>1</v>
      </c>
      <c r="B10" s="338"/>
      <c r="C10" s="340"/>
      <c r="D10" s="341"/>
      <c r="E10" s="343" t="s">
        <v>2</v>
      </c>
      <c r="F10" s="343"/>
      <c r="G10" s="345"/>
      <c r="H10" s="345"/>
      <c r="I10" s="345"/>
      <c r="J10" s="345"/>
    </row>
    <row r="11" spans="1:10">
      <c r="A11" s="339"/>
      <c r="B11" s="339"/>
      <c r="C11" s="342"/>
      <c r="D11" s="342"/>
      <c r="E11" s="344"/>
      <c r="F11" s="344"/>
      <c r="G11" s="332"/>
      <c r="H11" s="332"/>
      <c r="I11" s="332"/>
      <c r="J11" s="332"/>
    </row>
    <row r="12" spans="1:10">
      <c r="A12" s="339"/>
      <c r="B12" s="339"/>
      <c r="C12" s="342"/>
      <c r="D12" s="342"/>
      <c r="E12" s="344"/>
      <c r="F12" s="344"/>
      <c r="G12" s="332"/>
      <c r="H12" s="332"/>
      <c r="I12" s="332"/>
      <c r="J12" s="332"/>
    </row>
    <row r="13" spans="1:10">
      <c r="A13" s="339"/>
      <c r="B13" s="339"/>
      <c r="C13" s="342"/>
      <c r="D13" s="342"/>
      <c r="E13" s="344"/>
      <c r="F13" s="344"/>
      <c r="G13" s="332"/>
      <c r="H13" s="332"/>
      <c r="I13" s="332"/>
      <c r="J13" s="332"/>
    </row>
    <row r="14" spans="1:10">
      <c r="A14" s="339"/>
      <c r="B14" s="339"/>
      <c r="C14" s="342"/>
      <c r="D14" s="342"/>
      <c r="E14" s="344" t="s">
        <v>3</v>
      </c>
      <c r="F14" s="344"/>
      <c r="G14" s="332" t="s">
        <v>4</v>
      </c>
      <c r="H14" s="332"/>
      <c r="I14" s="332"/>
      <c r="J14" s="332"/>
    </row>
    <row r="15" spans="1:10">
      <c r="A15" s="339"/>
      <c r="B15" s="339"/>
      <c r="C15" s="342"/>
      <c r="D15" s="342"/>
      <c r="E15" s="344"/>
      <c r="F15" s="344"/>
      <c r="G15" s="332"/>
      <c r="H15" s="332"/>
      <c r="I15" s="332"/>
      <c r="J15" s="332"/>
    </row>
    <row r="16" spans="1:10">
      <c r="A16" s="339"/>
      <c r="B16" s="339"/>
      <c r="C16" s="342"/>
      <c r="D16" s="342"/>
      <c r="E16" s="344"/>
      <c r="F16" s="344"/>
      <c r="G16" s="332"/>
      <c r="H16" s="332"/>
      <c r="I16" s="332"/>
      <c r="J16" s="332"/>
    </row>
    <row r="17" spans="1:10">
      <c r="A17" s="339"/>
      <c r="B17" s="339"/>
      <c r="C17" s="342"/>
      <c r="D17" s="342"/>
      <c r="E17" s="344"/>
      <c r="F17" s="344"/>
      <c r="G17" s="332"/>
      <c r="H17" s="332"/>
      <c r="I17" s="332"/>
      <c r="J17" s="332"/>
    </row>
    <row r="18" spans="1:10">
      <c r="A18" s="339"/>
      <c r="B18" s="339"/>
      <c r="C18" s="342"/>
      <c r="D18" s="342"/>
      <c r="E18" s="344" t="s">
        <v>5</v>
      </c>
      <c r="F18" s="344"/>
      <c r="G18" s="332"/>
      <c r="H18" s="332"/>
      <c r="I18" s="332"/>
      <c r="J18" s="332"/>
    </row>
    <row r="19" spans="1:10">
      <c r="A19" s="339"/>
      <c r="B19" s="339"/>
      <c r="C19" s="342"/>
      <c r="D19" s="342"/>
      <c r="E19" s="344"/>
      <c r="F19" s="344"/>
      <c r="G19" s="332"/>
      <c r="H19" s="332"/>
      <c r="I19" s="332"/>
      <c r="J19" s="332"/>
    </row>
    <row r="20" spans="1:10">
      <c r="A20" s="339"/>
      <c r="B20" s="339"/>
      <c r="C20" s="342"/>
      <c r="D20" s="342"/>
      <c r="E20" s="344"/>
      <c r="F20" s="344"/>
      <c r="G20" s="332"/>
      <c r="H20" s="332"/>
      <c r="I20" s="332"/>
      <c r="J20" s="332"/>
    </row>
    <row r="21" spans="1:10">
      <c r="A21" s="339"/>
      <c r="B21" s="339"/>
      <c r="C21" s="342"/>
      <c r="D21" s="342"/>
      <c r="E21" s="344"/>
      <c r="F21" s="344"/>
      <c r="G21" s="332"/>
      <c r="H21" s="332"/>
      <c r="I21" s="332"/>
      <c r="J21" s="332"/>
    </row>
    <row r="22" spans="1:10">
      <c r="A22" s="339"/>
      <c r="B22" s="339"/>
      <c r="C22" s="342"/>
      <c r="D22" s="342"/>
      <c r="E22" s="344" t="s">
        <v>6</v>
      </c>
      <c r="F22" s="344"/>
      <c r="G22" s="333"/>
      <c r="H22" s="332"/>
      <c r="I22" s="332"/>
      <c r="J22" s="332"/>
    </row>
    <row r="23" spans="1:10">
      <c r="A23" s="339"/>
      <c r="B23" s="339"/>
      <c r="C23" s="342"/>
      <c r="D23" s="342"/>
      <c r="E23" s="344"/>
      <c r="F23" s="344"/>
      <c r="G23" s="332"/>
      <c r="H23" s="332"/>
      <c r="I23" s="332"/>
      <c r="J23" s="332"/>
    </row>
    <row r="24" spans="1:10">
      <c r="A24" s="339"/>
      <c r="B24" s="339"/>
      <c r="C24" s="342"/>
      <c r="D24" s="342"/>
      <c r="E24" s="344"/>
      <c r="F24" s="344"/>
      <c r="G24" s="332"/>
      <c r="H24" s="332"/>
      <c r="I24" s="332"/>
      <c r="J24" s="332"/>
    </row>
    <row r="25" spans="1:10">
      <c r="A25" s="339"/>
      <c r="B25" s="339"/>
      <c r="C25" s="342"/>
      <c r="D25" s="342"/>
      <c r="E25" s="344"/>
      <c r="F25" s="344"/>
      <c r="G25" s="332"/>
      <c r="H25" s="332"/>
      <c r="I25" s="332"/>
      <c r="J25" s="332"/>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workbookViewId="0">
      <selection activeCell="A34" sqref="A34"/>
    </sheetView>
  </sheetViews>
  <sheetFormatPr defaultRowHeight="13.5"/>
  <cols>
    <col min="1" max="1" width="22" customWidth="1"/>
  </cols>
  <sheetData>
    <row r="1" spans="1:19">
      <c r="A1" s="4" t="s">
        <v>480</v>
      </c>
    </row>
    <row r="2" spans="1:19">
      <c r="A2" s="472" t="s">
        <v>481</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6" spans="1:19">
      <c r="A6" s="4" t="s">
        <v>482</v>
      </c>
    </row>
    <row r="19" spans="1:19">
      <c r="A19" s="4" t="s">
        <v>483</v>
      </c>
    </row>
    <row r="20" spans="1:19">
      <c r="A20" s="472" t="s">
        <v>484</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325</v>
      </c>
      <c r="B23" s="473" t="s">
        <v>485</v>
      </c>
      <c r="C23" s="473"/>
      <c r="D23" s="473"/>
      <c r="E23" s="473"/>
      <c r="F23" s="473"/>
      <c r="G23" s="473"/>
      <c r="H23" s="473"/>
      <c r="I23" s="473"/>
      <c r="J23" s="473"/>
      <c r="K23" s="473"/>
      <c r="L23" s="473"/>
      <c r="M23" s="473"/>
      <c r="N23" s="473"/>
      <c r="O23" s="473"/>
      <c r="P23" s="473"/>
      <c r="Q23" s="473"/>
      <c r="R23" s="473"/>
      <c r="S23" s="473"/>
    </row>
    <row r="24" spans="1:19">
      <c r="A24" s="158" t="s">
        <v>467</v>
      </c>
      <c r="B24" s="473" t="s">
        <v>486</v>
      </c>
      <c r="C24" s="473"/>
      <c r="D24" s="473"/>
      <c r="E24" s="473"/>
      <c r="F24" s="473"/>
      <c r="G24" s="473"/>
      <c r="H24" s="473"/>
      <c r="I24" s="473"/>
      <c r="J24" s="473"/>
      <c r="K24" s="473"/>
      <c r="L24" s="473"/>
      <c r="M24" s="473"/>
      <c r="N24" s="473"/>
      <c r="O24" s="473"/>
      <c r="P24" s="473"/>
      <c r="Q24" s="473"/>
      <c r="R24" s="473"/>
      <c r="S24" s="473"/>
    </row>
    <row r="25" spans="1:19">
      <c r="A25" s="159" t="s">
        <v>370</v>
      </c>
      <c r="B25" s="473" t="s">
        <v>487</v>
      </c>
      <c r="C25" s="473"/>
      <c r="D25" s="473"/>
      <c r="E25" s="473"/>
      <c r="F25" s="473"/>
      <c r="G25" s="473"/>
      <c r="H25" s="473"/>
      <c r="I25" s="473"/>
      <c r="J25" s="473"/>
      <c r="K25" s="473"/>
      <c r="L25" s="473"/>
      <c r="M25" s="473"/>
      <c r="N25" s="473"/>
      <c r="O25" s="473"/>
      <c r="P25" s="473"/>
      <c r="Q25" s="473"/>
      <c r="R25" s="473"/>
      <c r="S25" s="473"/>
    </row>
    <row r="26" spans="1:19">
      <c r="A26" s="159" t="s">
        <v>446</v>
      </c>
      <c r="B26" s="473" t="s">
        <v>487</v>
      </c>
      <c r="C26" s="473"/>
      <c r="D26" s="473"/>
      <c r="E26" s="473"/>
      <c r="F26" s="473"/>
      <c r="G26" s="473"/>
      <c r="H26" s="473"/>
      <c r="I26" s="473"/>
      <c r="J26" s="473"/>
      <c r="K26" s="473"/>
      <c r="L26" s="473"/>
      <c r="M26" s="473"/>
      <c r="N26" s="473"/>
      <c r="O26" s="473"/>
      <c r="P26" s="473"/>
      <c r="Q26" s="473"/>
      <c r="R26" s="473"/>
      <c r="S26" s="473"/>
    </row>
    <row r="27" spans="1:19">
      <c r="A27" s="159" t="s">
        <v>447</v>
      </c>
      <c r="B27" s="473" t="s">
        <v>487</v>
      </c>
      <c r="C27" s="473"/>
      <c r="D27" s="473"/>
      <c r="E27" s="473"/>
      <c r="F27" s="473"/>
      <c r="G27" s="473"/>
      <c r="H27" s="473"/>
      <c r="I27" s="473"/>
      <c r="J27" s="473"/>
      <c r="K27" s="473"/>
      <c r="L27" s="473"/>
      <c r="M27" s="473"/>
      <c r="N27" s="473"/>
      <c r="O27" s="473"/>
      <c r="P27" s="473"/>
      <c r="Q27" s="473"/>
      <c r="R27" s="473"/>
      <c r="S27" s="473"/>
    </row>
    <row r="31" spans="1:19">
      <c r="A31" s="4" t="s">
        <v>488</v>
      </c>
    </row>
    <row r="32" spans="1:19">
      <c r="A32" t="s">
        <v>489</v>
      </c>
    </row>
    <row r="34" spans="1:1">
      <c r="A34" s="4" t="s">
        <v>490</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zoomScale="70" zoomScaleNormal="70" workbookViewId="0">
      <selection activeCell="B183" sqref="B183"/>
    </sheetView>
  </sheetViews>
  <sheetFormatPr defaultColWidth="9" defaultRowHeight="13.5" outlineLevelRow="3"/>
  <cols>
    <col min="1" max="1" width="31.3828125" customWidth="1"/>
    <col min="2" max="2" width="55.84375" customWidth="1"/>
    <col min="3" max="3" width="36.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37" t="s">
        <v>317</v>
      </c>
      <c r="J2" s="438"/>
      <c r="K2" s="438"/>
      <c r="L2" s="438"/>
      <c r="M2" s="438"/>
      <c r="N2" s="438"/>
      <c r="O2" s="438"/>
      <c r="P2" s="438"/>
      <c r="Q2" s="438"/>
      <c r="R2" s="438"/>
      <c r="S2" s="438"/>
      <c r="T2" s="438"/>
      <c r="U2" s="439"/>
    </row>
    <row r="3" spans="1:21" ht="13.5" customHeight="1" outlineLevel="1" thickBot="1">
      <c r="A3" s="3"/>
      <c r="B3" s="7"/>
      <c r="F3" s="24"/>
      <c r="G3" s="10"/>
      <c r="I3" s="440" t="s">
        <v>318</v>
      </c>
      <c r="J3" s="441"/>
      <c r="K3" s="441"/>
      <c r="L3" s="441"/>
      <c r="M3" s="441"/>
      <c r="N3" s="442"/>
      <c r="O3" s="1"/>
      <c r="P3" s="446" t="s">
        <v>319</v>
      </c>
      <c r="Q3" s="447"/>
      <c r="R3" s="447"/>
      <c r="S3" s="447"/>
      <c r="T3" s="447"/>
      <c r="U3" s="448"/>
    </row>
    <row r="4" spans="1:21" ht="56.25" customHeight="1" outlineLevel="1">
      <c r="A4" s="31" t="s">
        <v>151</v>
      </c>
      <c r="B4" s="86" t="s">
        <v>158</v>
      </c>
      <c r="E4" s="53" t="s">
        <v>320</v>
      </c>
      <c r="F4" s="91">
        <v>45632</v>
      </c>
      <c r="G4" s="28"/>
      <c r="H4" s="10"/>
      <c r="I4" s="443"/>
      <c r="J4" s="444"/>
      <c r="K4" s="444"/>
      <c r="L4" s="444"/>
      <c r="M4" s="444"/>
      <c r="N4" s="445"/>
      <c r="P4" s="449"/>
      <c r="Q4" s="450"/>
      <c r="R4" s="450"/>
      <c r="S4" s="450"/>
      <c r="T4" s="450"/>
      <c r="U4" s="451"/>
    </row>
    <row r="5" spans="1:21" outlineLevel="1">
      <c r="A5" s="13" t="s">
        <v>321</v>
      </c>
      <c r="B5" s="88" t="s">
        <v>322</v>
      </c>
      <c r="E5" s="14"/>
      <c r="H5" s="10"/>
      <c r="I5" s="452" t="s">
        <v>159</v>
      </c>
      <c r="J5" s="453"/>
      <c r="K5" s="453"/>
      <c r="L5" s="453"/>
      <c r="M5" s="453"/>
      <c r="N5" s="454"/>
      <c r="P5" s="452" t="s">
        <v>491</v>
      </c>
      <c r="Q5" s="464"/>
      <c r="R5" s="464"/>
      <c r="S5" s="464"/>
      <c r="T5" s="464"/>
      <c r="U5" s="465"/>
    </row>
    <row r="6" spans="1:21" outlineLevel="1">
      <c r="A6" s="13" t="s">
        <v>324</v>
      </c>
      <c r="B6" s="88" t="s">
        <v>325</v>
      </c>
      <c r="E6" s="53" t="s">
        <v>326</v>
      </c>
      <c r="F6" s="90" t="s">
        <v>327</v>
      </c>
      <c r="H6" s="10"/>
      <c r="I6" s="455"/>
      <c r="J6" s="456"/>
      <c r="K6" s="456"/>
      <c r="L6" s="456"/>
      <c r="M6" s="456"/>
      <c r="N6" s="457"/>
      <c r="P6" s="466"/>
      <c r="Q6" s="467"/>
      <c r="R6" s="467"/>
      <c r="S6" s="467"/>
      <c r="T6" s="467"/>
      <c r="U6" s="468"/>
    </row>
    <row r="7" spans="1:21" outlineLevel="1">
      <c r="A7" s="13" t="s">
        <v>328</v>
      </c>
      <c r="B7" s="88" t="s">
        <v>154</v>
      </c>
      <c r="E7" s="14"/>
      <c r="H7" s="10"/>
      <c r="I7" s="455"/>
      <c r="J7" s="456"/>
      <c r="K7" s="456"/>
      <c r="L7" s="456"/>
      <c r="M7" s="456"/>
      <c r="N7" s="457"/>
      <c r="P7" s="466"/>
      <c r="Q7" s="467"/>
      <c r="R7" s="467"/>
      <c r="S7" s="467"/>
      <c r="T7" s="467"/>
      <c r="U7" s="468"/>
    </row>
    <row r="8" spans="1:21" ht="41" outlineLevel="1" thickBot="1">
      <c r="A8" s="34" t="s">
        <v>330</v>
      </c>
      <c r="B8" s="89" t="s">
        <v>331</v>
      </c>
      <c r="E8" s="14"/>
      <c r="H8" s="10"/>
      <c r="I8" s="455"/>
      <c r="J8" s="456"/>
      <c r="K8" s="456"/>
      <c r="L8" s="456"/>
      <c r="M8" s="456"/>
      <c r="N8" s="457"/>
      <c r="P8" s="466"/>
      <c r="Q8" s="467"/>
      <c r="R8" s="467"/>
      <c r="S8" s="467"/>
      <c r="T8" s="467"/>
      <c r="U8" s="468"/>
    </row>
    <row r="9" spans="1:21" outlineLevel="1">
      <c r="E9" s="14"/>
      <c r="H9" s="10"/>
      <c r="I9" s="455"/>
      <c r="J9" s="456"/>
      <c r="K9" s="456"/>
      <c r="L9" s="456"/>
      <c r="M9" s="456"/>
      <c r="N9" s="457"/>
      <c r="P9" s="466"/>
      <c r="Q9" s="467"/>
      <c r="R9" s="467"/>
      <c r="S9" s="467"/>
      <c r="T9" s="467"/>
      <c r="U9" s="468"/>
    </row>
    <row r="10" spans="1:21" ht="14" outlineLevel="1" thickBot="1">
      <c r="A10" s="32" t="s">
        <v>332</v>
      </c>
      <c r="B10" s="35">
        <f>Baseline!B10</f>
        <v>2027</v>
      </c>
      <c r="E10" s="14"/>
      <c r="H10" s="10"/>
      <c r="I10" s="455"/>
      <c r="J10" s="456"/>
      <c r="K10" s="456"/>
      <c r="L10" s="456"/>
      <c r="M10" s="456"/>
      <c r="N10" s="457"/>
      <c r="P10" s="466"/>
      <c r="Q10" s="467"/>
      <c r="R10" s="467"/>
      <c r="S10" s="467"/>
      <c r="T10" s="467"/>
      <c r="U10" s="468"/>
    </row>
    <row r="11" spans="1:21" outlineLevel="1">
      <c r="A11" s="16"/>
      <c r="H11" s="10"/>
      <c r="I11" s="455"/>
      <c r="J11" s="456"/>
      <c r="K11" s="456"/>
      <c r="L11" s="456"/>
      <c r="M11" s="456"/>
      <c r="N11" s="457"/>
      <c r="P11" s="466"/>
      <c r="Q11" s="467"/>
      <c r="R11" s="467"/>
      <c r="S11" s="467"/>
      <c r="T11" s="467"/>
      <c r="U11" s="468"/>
    </row>
    <row r="12" spans="1:21" ht="40.5" outlineLevel="1">
      <c r="A12" s="26" t="s">
        <v>333</v>
      </c>
      <c r="B12" s="26" t="s">
        <v>334</v>
      </c>
      <c r="C12" s="26" t="s">
        <v>335</v>
      </c>
      <c r="D12" s="26" t="s">
        <v>336</v>
      </c>
      <c r="E12" s="26" t="s">
        <v>337</v>
      </c>
      <c r="F12" s="26" t="s">
        <v>338</v>
      </c>
      <c r="G12" s="26" t="s">
        <v>339</v>
      </c>
      <c r="I12" s="455"/>
      <c r="J12" s="456"/>
      <c r="K12" s="456"/>
      <c r="L12" s="456"/>
      <c r="M12" s="456"/>
      <c r="N12" s="457"/>
      <c r="P12" s="466"/>
      <c r="Q12" s="467"/>
      <c r="R12" s="467"/>
      <c r="S12" s="467"/>
      <c r="T12" s="467"/>
      <c r="U12" s="468"/>
    </row>
    <row r="13" spans="1:21" outlineLevel="1">
      <c r="A13" s="58">
        <v>2035</v>
      </c>
      <c r="B13" s="21">
        <f t="shared" ref="B13:B18" si="0">INDEX($E$204:$AW$204,1,MATCH($A13,$E$53:$BB$53,0))</f>
        <v>-20.278384639959576</v>
      </c>
      <c r="C13" s="21">
        <f>B13-Baseline!B13</f>
        <v>-7.2978333085918976</v>
      </c>
      <c r="D13" s="21">
        <f t="shared" ref="D13:D18" si="1">INDEX($E$205:$AW$205,1,MATCH($A13,$E$53:$BB$53,0))</f>
        <v>-19.859669113725335</v>
      </c>
      <c r="E13" s="21">
        <f>D13-Baseline!D13</f>
        <v>-7.606362766456753</v>
      </c>
      <c r="F13" s="21">
        <f t="shared" ref="F13:F18" si="2">INDEX($E$206:$AW$206,1,MATCH($A13,$E$53:$BB$53,0))</f>
        <v>-20.697451408897695</v>
      </c>
      <c r="G13" s="21">
        <f>F13-Baseline!F13</f>
        <v>-6.9898196677504441</v>
      </c>
      <c r="I13" s="455"/>
      <c r="J13" s="456"/>
      <c r="K13" s="456"/>
      <c r="L13" s="456"/>
      <c r="M13" s="456"/>
      <c r="N13" s="457"/>
      <c r="P13" s="466"/>
      <c r="Q13" s="467"/>
      <c r="R13" s="467"/>
      <c r="S13" s="467"/>
      <c r="T13" s="467"/>
      <c r="U13" s="468"/>
    </row>
    <row r="14" spans="1:21" outlineLevel="1">
      <c r="A14" s="58">
        <v>2040</v>
      </c>
      <c r="B14" s="21">
        <f t="shared" si="0"/>
        <v>-24.975368880222558</v>
      </c>
      <c r="C14" s="21">
        <f>B14-Baseline!B14</f>
        <v>-5.1070801010573241</v>
      </c>
      <c r="D14" s="21">
        <f t="shared" si="1"/>
        <v>-24.380596341954021</v>
      </c>
      <c r="E14" s="21">
        <f>D14-Baseline!D14</f>
        <v>-5.740815257982554</v>
      </c>
      <c r="F14" s="21">
        <f t="shared" si="2"/>
        <v>-25.570957592169361</v>
      </c>
      <c r="G14" s="21">
        <f>F14-Baseline!F14</f>
        <v>-4.4730031881661567</v>
      </c>
      <c r="I14" s="455"/>
      <c r="J14" s="456"/>
      <c r="K14" s="456"/>
      <c r="L14" s="456"/>
      <c r="M14" s="456"/>
      <c r="N14" s="457"/>
      <c r="P14" s="466"/>
      <c r="Q14" s="467"/>
      <c r="R14" s="467"/>
      <c r="S14" s="467"/>
      <c r="T14" s="467"/>
      <c r="U14" s="468"/>
    </row>
    <row r="15" spans="1:21" outlineLevel="1">
      <c r="A15" s="58">
        <v>2045</v>
      </c>
      <c r="B15" s="21">
        <f t="shared" si="0"/>
        <v>-29.166331655756181</v>
      </c>
      <c r="C15" s="21">
        <f>B15-Baseline!B15</f>
        <v>-2.8817983864699812</v>
      </c>
      <c r="D15" s="21">
        <f t="shared" si="1"/>
        <v>-28.364931385774995</v>
      </c>
      <c r="E15" s="21">
        <f>D15-Baseline!D15</f>
        <v>-3.8988586183954759</v>
      </c>
      <c r="F15" s="21">
        <f t="shared" si="2"/>
        <v>-29.968262677893744</v>
      </c>
      <c r="G15" s="21">
        <f>F15-Baseline!F15</f>
        <v>-1.8649256403395</v>
      </c>
      <c r="I15" s="455"/>
      <c r="J15" s="456"/>
      <c r="K15" s="456"/>
      <c r="L15" s="456"/>
      <c r="M15" s="456"/>
      <c r="N15" s="457"/>
      <c r="P15" s="466"/>
      <c r="Q15" s="467"/>
      <c r="R15" s="467"/>
      <c r="S15" s="467"/>
      <c r="T15" s="467"/>
      <c r="U15" s="468"/>
    </row>
    <row r="16" spans="1:21" outlineLevel="1">
      <c r="A16" s="58">
        <v>2050</v>
      </c>
      <c r="B16" s="21">
        <f t="shared" si="0"/>
        <v>-33.065140469270226</v>
      </c>
      <c r="C16" s="21">
        <f>B16-Baseline!B16</f>
        <v>-0.68881870217024499</v>
      </c>
      <c r="D16" s="21">
        <f t="shared" si="1"/>
        <v>-32.020728932293927</v>
      </c>
      <c r="E16" s="21">
        <f>D16-Baseline!D16</f>
        <v>-2.1587177463553644</v>
      </c>
      <c r="F16" s="21">
        <f t="shared" si="2"/>
        <v>-34.109484253416248</v>
      </c>
      <c r="G16" s="21">
        <f>F16-Baseline!F16</f>
        <v>0.77977709284768082</v>
      </c>
      <c r="I16" s="455"/>
      <c r="J16" s="456"/>
      <c r="K16" s="456"/>
      <c r="L16" s="456"/>
      <c r="M16" s="456"/>
      <c r="N16" s="457"/>
      <c r="P16" s="466"/>
      <c r="Q16" s="467"/>
      <c r="R16" s="467"/>
      <c r="S16" s="467"/>
      <c r="T16" s="467"/>
      <c r="U16" s="468"/>
    </row>
    <row r="17" spans="1:21" outlineLevel="1">
      <c r="A17" s="58">
        <v>2060</v>
      </c>
      <c r="B17" s="21">
        <f t="shared" si="0"/>
        <v>-85.836590435550832</v>
      </c>
      <c r="C17" s="21">
        <f>B17-Baseline!B17</f>
        <v>15.036716860041039</v>
      </c>
      <c r="D17" s="21">
        <f t="shared" si="1"/>
        <v>-82.689066210810651</v>
      </c>
      <c r="E17" s="21">
        <f>D17-Baseline!D17</f>
        <v>9.9859487524988992</v>
      </c>
      <c r="F17" s="21">
        <f t="shared" si="2"/>
        <v>-88.964138774390335</v>
      </c>
      <c r="G17" s="21">
        <f>F17-Baseline!F17</f>
        <v>20.052248575983256</v>
      </c>
      <c r="I17" s="455"/>
      <c r="J17" s="456"/>
      <c r="K17" s="456"/>
      <c r="L17" s="456"/>
      <c r="M17" s="456"/>
      <c r="N17" s="457"/>
      <c r="P17" s="466"/>
      <c r="Q17" s="467"/>
      <c r="R17" s="467"/>
      <c r="S17" s="467"/>
      <c r="T17" s="467"/>
      <c r="U17" s="468"/>
    </row>
    <row r="18" spans="1:21" outlineLevel="1">
      <c r="A18" s="58">
        <v>2070</v>
      </c>
      <c r="B18" s="21">
        <f t="shared" si="0"/>
        <v>-128.01546717663635</v>
      </c>
      <c r="C18" s="21">
        <f>B18-Baseline!B18</f>
        <v>31.058050890705005</v>
      </c>
      <c r="D18" s="21">
        <f t="shared" si="1"/>
        <v>-122.2432319971788</v>
      </c>
      <c r="E18" s="21">
        <f>D18-Baseline!D18</f>
        <v>21.63166561660951</v>
      </c>
      <c r="F18" s="21">
        <f t="shared" si="2"/>
        <v>-133.72228000477051</v>
      </c>
      <c r="G18" s="21">
        <f>F18-Baseline!F18</f>
        <v>40.373735034208011</v>
      </c>
      <c r="I18" s="458"/>
      <c r="J18" s="459"/>
      <c r="K18" s="459"/>
      <c r="L18" s="459"/>
      <c r="M18" s="459"/>
      <c r="N18" s="460"/>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340</v>
      </c>
      <c r="B20" s="55">
        <f>Baseline!B20</f>
        <v>0.33700000000000002</v>
      </c>
      <c r="E20" s="154"/>
      <c r="I20" s="461" t="s">
        <v>341</v>
      </c>
      <c r="J20" s="462"/>
      <c r="K20" s="462"/>
      <c r="L20" s="462"/>
      <c r="M20" s="462"/>
      <c r="N20" s="463"/>
      <c r="P20" s="461" t="s">
        <v>342</v>
      </c>
      <c r="Q20" s="462"/>
      <c r="R20" s="462"/>
      <c r="S20" s="462"/>
      <c r="T20" s="462"/>
      <c r="U20" s="463"/>
    </row>
    <row r="21" spans="1:21" ht="12.75" customHeight="1" outlineLevel="1">
      <c r="A21" s="154"/>
      <c r="B21" s="155"/>
      <c r="I21" s="452" t="s">
        <v>343</v>
      </c>
      <c r="J21" s="464"/>
      <c r="K21" s="464"/>
      <c r="L21" s="464"/>
      <c r="M21" s="464"/>
      <c r="N21" s="465"/>
      <c r="P21" s="452" t="s">
        <v>160</v>
      </c>
      <c r="Q21" s="453"/>
      <c r="R21" s="453"/>
      <c r="S21" s="453"/>
      <c r="T21" s="453"/>
      <c r="U21" s="454"/>
    </row>
    <row r="22" spans="1:21" ht="12.75" customHeight="1" outlineLevel="1">
      <c r="A22" s="154"/>
      <c r="B22" s="155"/>
      <c r="I22" s="466"/>
      <c r="J22" s="467"/>
      <c r="K22" s="467"/>
      <c r="L22" s="467"/>
      <c r="M22" s="467"/>
      <c r="N22" s="468"/>
      <c r="P22" s="455"/>
      <c r="Q22" s="456"/>
      <c r="R22" s="456"/>
      <c r="S22" s="456"/>
      <c r="T22" s="456"/>
      <c r="U22" s="457"/>
    </row>
    <row r="23" spans="1:21" outlineLevel="1">
      <c r="A23" s="154"/>
      <c r="B23" s="409" t="s">
        <v>344</v>
      </c>
      <c r="C23" s="410"/>
      <c r="D23" s="410"/>
      <c r="E23" s="410"/>
      <c r="F23" s="410"/>
      <c r="G23" s="411"/>
      <c r="I23" s="466"/>
      <c r="J23" s="467"/>
      <c r="K23" s="467"/>
      <c r="L23" s="467"/>
      <c r="M23" s="467"/>
      <c r="N23" s="468"/>
      <c r="P23" s="455"/>
      <c r="Q23" s="456"/>
      <c r="R23" s="456"/>
      <c r="S23" s="456"/>
      <c r="T23" s="456"/>
      <c r="U23" s="457"/>
    </row>
    <row r="24" spans="1:21" outlineLevel="1">
      <c r="B24" s="17">
        <v>2027</v>
      </c>
      <c r="C24" s="17">
        <v>2028</v>
      </c>
      <c r="D24" s="17">
        <v>2029</v>
      </c>
      <c r="E24" s="17">
        <v>2030</v>
      </c>
      <c r="F24" s="17">
        <v>2031</v>
      </c>
      <c r="G24" s="17" t="s">
        <v>345</v>
      </c>
      <c r="I24" s="466"/>
      <c r="J24" s="467"/>
      <c r="K24" s="467"/>
      <c r="L24" s="467"/>
      <c r="M24" s="467"/>
      <c r="N24" s="468"/>
      <c r="P24" s="455"/>
      <c r="Q24" s="456"/>
      <c r="R24" s="456"/>
      <c r="S24" s="456"/>
      <c r="T24" s="456"/>
      <c r="U24" s="457"/>
    </row>
    <row r="25" spans="1:21" ht="14" outlineLevel="1" thickBot="1">
      <c r="B25" s="30" t="s">
        <v>346</v>
      </c>
      <c r="C25" s="30" t="s">
        <v>346</v>
      </c>
      <c r="D25" s="30" t="s">
        <v>346</v>
      </c>
      <c r="E25" s="30" t="s">
        <v>346</v>
      </c>
      <c r="F25" s="30" t="s">
        <v>346</v>
      </c>
      <c r="G25" s="30" t="s">
        <v>346</v>
      </c>
      <c r="I25" s="466"/>
      <c r="J25" s="467"/>
      <c r="K25" s="467"/>
      <c r="L25" s="467"/>
      <c r="M25" s="467"/>
      <c r="N25" s="468"/>
      <c r="P25" s="455"/>
      <c r="Q25" s="456"/>
      <c r="R25" s="456"/>
      <c r="S25" s="456"/>
      <c r="T25" s="456"/>
      <c r="U25" s="457"/>
    </row>
    <row r="26" spans="1:21" outlineLevel="1">
      <c r="A26" s="54" t="s">
        <v>347</v>
      </c>
      <c r="B26" s="21">
        <f>E64</f>
        <v>-3.6053640538481702</v>
      </c>
      <c r="C26" s="21">
        <f>F64</f>
        <v>-3.6053640538481702</v>
      </c>
      <c r="D26" s="21">
        <f>G64</f>
        <v>-3.6053640538481702</v>
      </c>
      <c r="E26" s="21">
        <f>H64</f>
        <v>-3.6053640538481702</v>
      </c>
      <c r="F26" s="21">
        <f>I64</f>
        <v>0</v>
      </c>
      <c r="G26" s="21">
        <f>SUM(J64:BB64)</f>
        <v>0</v>
      </c>
      <c r="I26" s="466"/>
      <c r="J26" s="467"/>
      <c r="K26" s="467"/>
      <c r="L26" s="467"/>
      <c r="M26" s="467"/>
      <c r="N26" s="468"/>
      <c r="P26" s="455"/>
      <c r="Q26" s="456"/>
      <c r="R26" s="456"/>
      <c r="S26" s="456"/>
      <c r="T26" s="456"/>
      <c r="U26" s="457"/>
    </row>
    <row r="27" spans="1:21" outlineLevel="1">
      <c r="A27" s="54" t="s">
        <v>348</v>
      </c>
      <c r="B27" s="21">
        <f>E71+E77</f>
        <v>-2.3857899157375791E-2</v>
      </c>
      <c r="C27" s="21">
        <f>F71+F77</f>
        <v>-2.3448179222451682E-2</v>
      </c>
      <c r="D27" s="21">
        <f>G71+G77</f>
        <v>-2.2824210057251864E-2</v>
      </c>
      <c r="E27" s="21">
        <f>H71+H77</f>
        <v>-2.2064374823294878E-2</v>
      </c>
      <c r="F27" s="21">
        <f>I71+I77</f>
        <v>-1.03005947595347E-2</v>
      </c>
      <c r="G27" s="21">
        <f>SUM(J71:BB71)+SUM(J77:BB77)</f>
        <v>-4.9078181808501284</v>
      </c>
      <c r="I27" s="466"/>
      <c r="J27" s="467"/>
      <c r="K27" s="467"/>
      <c r="L27" s="467"/>
      <c r="M27" s="467"/>
      <c r="N27" s="468"/>
      <c r="P27" s="455"/>
      <c r="Q27" s="456"/>
      <c r="R27" s="456"/>
      <c r="S27" s="456"/>
      <c r="T27" s="456"/>
      <c r="U27" s="457"/>
    </row>
    <row r="28" spans="1:21" outlineLevel="1">
      <c r="A28" s="154"/>
      <c r="B28" s="248"/>
      <c r="C28" s="248"/>
      <c r="D28" s="248"/>
      <c r="E28" s="248"/>
      <c r="F28" s="248"/>
      <c r="G28" s="248"/>
      <c r="I28" s="466"/>
      <c r="J28" s="467"/>
      <c r="K28" s="467"/>
      <c r="L28" s="467"/>
      <c r="M28" s="467"/>
      <c r="N28" s="468"/>
      <c r="P28" s="455"/>
      <c r="Q28" s="456"/>
      <c r="R28" s="456"/>
      <c r="S28" s="456"/>
      <c r="T28" s="456"/>
      <c r="U28" s="457"/>
    </row>
    <row r="29" spans="1:21" ht="14" outlineLevel="1" thickBot="1">
      <c r="A29" s="154"/>
      <c r="B29" s="248"/>
      <c r="C29" s="248"/>
      <c r="D29" s="248"/>
      <c r="E29" s="248"/>
      <c r="F29" s="248"/>
      <c r="G29" s="248"/>
      <c r="I29" s="466"/>
      <c r="J29" s="467"/>
      <c r="K29" s="467"/>
      <c r="L29" s="467"/>
      <c r="M29" s="467"/>
      <c r="N29" s="468"/>
      <c r="P29" s="455"/>
      <c r="Q29" s="456"/>
      <c r="R29" s="456"/>
      <c r="S29" s="456"/>
      <c r="T29" s="456"/>
      <c r="U29" s="457"/>
    </row>
    <row r="30" spans="1:21" ht="14" outlineLevel="1" thickBot="1">
      <c r="A30" s="308"/>
      <c r="B30" s="309" t="s">
        <v>349</v>
      </c>
      <c r="C30" s="310" t="s">
        <v>350</v>
      </c>
      <c r="D30" s="413" t="s">
        <v>306</v>
      </c>
      <c r="E30" s="414"/>
      <c r="F30" s="414"/>
      <c r="G30" s="415"/>
      <c r="I30" s="466"/>
      <c r="J30" s="467"/>
      <c r="K30" s="467"/>
      <c r="L30" s="467"/>
      <c r="M30" s="467"/>
      <c r="N30" s="468"/>
      <c r="P30" s="455"/>
      <c r="Q30" s="456"/>
      <c r="R30" s="456"/>
      <c r="S30" s="456"/>
      <c r="T30" s="456"/>
      <c r="U30" s="457"/>
    </row>
    <row r="31" spans="1:21" outlineLevel="1">
      <c r="A31" s="433" t="s">
        <v>351</v>
      </c>
      <c r="B31" s="328" t="s">
        <v>492</v>
      </c>
      <c r="C31" s="307">
        <v>12</v>
      </c>
      <c r="D31" s="435" t="s">
        <v>493</v>
      </c>
      <c r="E31" s="435"/>
      <c r="F31" s="435"/>
      <c r="G31" s="436"/>
      <c r="I31" s="466"/>
      <c r="J31" s="467"/>
      <c r="K31" s="467"/>
      <c r="L31" s="467"/>
      <c r="M31" s="467"/>
      <c r="N31" s="468"/>
      <c r="P31" s="455"/>
      <c r="Q31" s="456"/>
      <c r="R31" s="456"/>
      <c r="S31" s="456"/>
      <c r="T31" s="456"/>
      <c r="U31" s="457"/>
    </row>
    <row r="32" spans="1:21" outlineLevel="1">
      <c r="A32" s="433"/>
      <c r="B32" s="312"/>
      <c r="C32" s="252"/>
      <c r="D32" s="418"/>
      <c r="E32" s="418"/>
      <c r="F32" s="418"/>
      <c r="G32" s="419"/>
      <c r="I32" s="466"/>
      <c r="J32" s="467"/>
      <c r="K32" s="467"/>
      <c r="L32" s="467"/>
      <c r="M32" s="467"/>
      <c r="N32" s="468"/>
      <c r="P32" s="455"/>
      <c r="Q32" s="456"/>
      <c r="R32" s="456"/>
      <c r="S32" s="456"/>
      <c r="T32" s="456"/>
      <c r="U32" s="457"/>
    </row>
    <row r="33" spans="1:21" outlineLevel="1">
      <c r="A33" s="433"/>
      <c r="B33" s="312"/>
      <c r="C33" s="252"/>
      <c r="D33" s="418"/>
      <c r="E33" s="418"/>
      <c r="F33" s="418"/>
      <c r="G33" s="419"/>
      <c r="I33" s="466"/>
      <c r="J33" s="467"/>
      <c r="K33" s="467"/>
      <c r="L33" s="467"/>
      <c r="M33" s="467"/>
      <c r="N33" s="468"/>
      <c r="P33" s="455"/>
      <c r="Q33" s="456"/>
      <c r="R33" s="456"/>
      <c r="S33" s="456"/>
      <c r="T33" s="456"/>
      <c r="U33" s="457"/>
    </row>
    <row r="34" spans="1:21" outlineLevel="1">
      <c r="A34" s="433"/>
      <c r="B34" s="312"/>
      <c r="C34" s="252"/>
      <c r="D34" s="418"/>
      <c r="E34" s="418"/>
      <c r="F34" s="418"/>
      <c r="G34" s="419"/>
      <c r="I34" s="466"/>
      <c r="J34" s="467"/>
      <c r="K34" s="467"/>
      <c r="L34" s="467"/>
      <c r="M34" s="467"/>
      <c r="N34" s="468"/>
      <c r="P34" s="455"/>
      <c r="Q34" s="456"/>
      <c r="R34" s="456"/>
      <c r="S34" s="456"/>
      <c r="T34" s="456"/>
      <c r="U34" s="457"/>
    </row>
    <row r="35" spans="1:21" outlineLevel="1">
      <c r="A35" s="433"/>
      <c r="B35" s="312"/>
      <c r="C35" s="252"/>
      <c r="D35" s="418"/>
      <c r="E35" s="418"/>
      <c r="F35" s="418"/>
      <c r="G35" s="419"/>
      <c r="I35" s="466"/>
      <c r="J35" s="467"/>
      <c r="K35" s="467"/>
      <c r="L35" s="467"/>
      <c r="M35" s="467"/>
      <c r="N35" s="468"/>
      <c r="P35" s="455"/>
      <c r="Q35" s="456"/>
      <c r="R35" s="456"/>
      <c r="S35" s="456"/>
      <c r="T35" s="456"/>
      <c r="U35" s="457"/>
    </row>
    <row r="36" spans="1:21" outlineLevel="1">
      <c r="A36" s="433"/>
      <c r="B36" s="312"/>
      <c r="C36" s="252"/>
      <c r="D36" s="418"/>
      <c r="E36" s="418"/>
      <c r="F36" s="418"/>
      <c r="G36" s="419"/>
      <c r="I36" s="466"/>
      <c r="J36" s="467"/>
      <c r="K36" s="467"/>
      <c r="L36" s="467"/>
      <c r="M36" s="467"/>
      <c r="N36" s="468"/>
      <c r="P36" s="455"/>
      <c r="Q36" s="456"/>
      <c r="R36" s="456"/>
      <c r="S36" s="456"/>
      <c r="T36" s="456"/>
      <c r="U36" s="457"/>
    </row>
    <row r="37" spans="1:21" outlineLevel="1">
      <c r="A37" s="433"/>
      <c r="B37" s="312"/>
      <c r="C37" s="252"/>
      <c r="D37" s="418"/>
      <c r="E37" s="418"/>
      <c r="F37" s="418"/>
      <c r="G37" s="419"/>
      <c r="I37" s="466"/>
      <c r="J37" s="467"/>
      <c r="K37" s="467"/>
      <c r="L37" s="467"/>
      <c r="M37" s="467"/>
      <c r="N37" s="468"/>
      <c r="P37" s="455"/>
      <c r="Q37" s="456"/>
      <c r="R37" s="456"/>
      <c r="S37" s="456"/>
      <c r="T37" s="456"/>
      <c r="U37" s="457"/>
    </row>
    <row r="38" spans="1:21" outlineLevel="1">
      <c r="A38" s="433"/>
      <c r="B38" s="312"/>
      <c r="C38" s="252"/>
      <c r="D38" s="418"/>
      <c r="E38" s="418"/>
      <c r="F38" s="418"/>
      <c r="G38" s="419"/>
      <c r="I38" s="466"/>
      <c r="J38" s="467"/>
      <c r="K38" s="467"/>
      <c r="L38" s="467"/>
      <c r="M38" s="467"/>
      <c r="N38" s="468"/>
      <c r="P38" s="455"/>
      <c r="Q38" s="456"/>
      <c r="R38" s="456"/>
      <c r="S38" s="456"/>
      <c r="T38" s="456"/>
      <c r="U38" s="457"/>
    </row>
    <row r="39" spans="1:21" outlineLevel="1">
      <c r="A39" s="433"/>
      <c r="B39" s="312"/>
      <c r="C39" s="252"/>
      <c r="D39" s="418"/>
      <c r="E39" s="418"/>
      <c r="F39" s="418"/>
      <c r="G39" s="419"/>
      <c r="I39" s="466"/>
      <c r="J39" s="467"/>
      <c r="K39" s="467"/>
      <c r="L39" s="467"/>
      <c r="M39" s="467"/>
      <c r="N39" s="468"/>
      <c r="P39" s="455"/>
      <c r="Q39" s="456"/>
      <c r="R39" s="456"/>
      <c r="S39" s="456"/>
      <c r="T39" s="456"/>
      <c r="U39" s="457"/>
    </row>
    <row r="40" spans="1:21" ht="14" outlineLevel="1" thickBot="1">
      <c r="A40" s="434"/>
      <c r="B40" s="313"/>
      <c r="C40" s="314"/>
      <c r="D40" s="416"/>
      <c r="E40" s="416"/>
      <c r="F40" s="416"/>
      <c r="G40" s="417"/>
      <c r="I40" s="466"/>
      <c r="J40" s="467"/>
      <c r="K40" s="467"/>
      <c r="L40" s="467"/>
      <c r="M40" s="467"/>
      <c r="N40" s="468"/>
      <c r="P40" s="455"/>
      <c r="Q40" s="456"/>
      <c r="R40" s="456"/>
      <c r="S40" s="456"/>
      <c r="T40" s="456"/>
      <c r="U40" s="457"/>
    </row>
    <row r="41" spans="1:21" outlineLevel="1">
      <c r="A41" s="154"/>
      <c r="B41" s="248"/>
      <c r="C41" s="248"/>
      <c r="D41" s="248"/>
      <c r="E41" s="248"/>
      <c r="F41" s="248"/>
      <c r="G41" s="248"/>
      <c r="I41" s="466"/>
      <c r="J41" s="467"/>
      <c r="K41" s="467"/>
      <c r="L41" s="467"/>
      <c r="M41" s="467"/>
      <c r="N41" s="468"/>
      <c r="P41" s="455"/>
      <c r="Q41" s="456"/>
      <c r="R41" s="456"/>
      <c r="S41" s="456"/>
      <c r="T41" s="456"/>
      <c r="U41" s="457"/>
    </row>
    <row r="42" spans="1:21" outlineLevel="1">
      <c r="A42" s="154"/>
      <c r="B42" s="248"/>
      <c r="C42" s="248"/>
      <c r="D42" s="248"/>
      <c r="E42" s="248"/>
      <c r="F42" s="248"/>
      <c r="G42" s="248"/>
      <c r="I42" s="466"/>
      <c r="J42" s="467"/>
      <c r="K42" s="467"/>
      <c r="L42" s="467"/>
      <c r="M42" s="467"/>
      <c r="N42" s="468"/>
      <c r="P42" s="455"/>
      <c r="Q42" s="456"/>
      <c r="R42" s="456"/>
      <c r="S42" s="456"/>
      <c r="T42" s="456"/>
      <c r="U42" s="457"/>
    </row>
    <row r="43" spans="1:21" outlineLevel="1">
      <c r="A43" s="154"/>
      <c r="B43" s="248"/>
      <c r="C43" s="248"/>
      <c r="D43" s="248"/>
      <c r="E43" s="248"/>
      <c r="F43" s="248"/>
      <c r="G43" s="248"/>
      <c r="I43" s="466"/>
      <c r="J43" s="467"/>
      <c r="K43" s="467"/>
      <c r="L43" s="467"/>
      <c r="M43" s="467"/>
      <c r="N43" s="468"/>
      <c r="P43" s="455"/>
      <c r="Q43" s="456"/>
      <c r="R43" s="456"/>
      <c r="S43" s="456"/>
      <c r="T43" s="456"/>
      <c r="U43" s="457"/>
    </row>
    <row r="44" spans="1:21" outlineLevel="1">
      <c r="A44" s="154"/>
      <c r="B44" s="248"/>
      <c r="C44" s="248"/>
      <c r="D44" s="248"/>
      <c r="E44" s="248"/>
      <c r="F44" s="248"/>
      <c r="G44" s="248"/>
      <c r="I44" s="466"/>
      <c r="J44" s="467"/>
      <c r="K44" s="467"/>
      <c r="L44" s="467"/>
      <c r="M44" s="467"/>
      <c r="N44" s="468"/>
      <c r="P44" s="455"/>
      <c r="Q44" s="456"/>
      <c r="R44" s="456"/>
      <c r="S44" s="456"/>
      <c r="T44" s="456"/>
      <c r="U44" s="457"/>
    </row>
    <row r="45" spans="1:21" outlineLevel="1">
      <c r="A45" s="154"/>
      <c r="B45" s="248"/>
      <c r="C45" s="248"/>
      <c r="D45" s="248"/>
      <c r="E45" s="248"/>
      <c r="F45" s="248"/>
      <c r="G45" s="248"/>
      <c r="I45" s="469"/>
      <c r="J45" s="470"/>
      <c r="K45" s="470"/>
      <c r="L45" s="470"/>
      <c r="M45" s="470"/>
      <c r="N45" s="471"/>
      <c r="P45" s="458"/>
      <c r="Q45" s="459"/>
      <c r="R45" s="459"/>
      <c r="S45" s="459"/>
      <c r="T45" s="459"/>
      <c r="U45" s="460"/>
    </row>
    <row r="46" spans="1:21" outlineLevel="1">
      <c r="A46" s="154"/>
      <c r="B46" s="248"/>
      <c r="C46" s="248"/>
      <c r="D46" s="248"/>
      <c r="E46" s="248"/>
      <c r="F46" s="248"/>
      <c r="G46" s="248"/>
    </row>
    <row r="47" spans="1:21">
      <c r="A47" s="154"/>
      <c r="B47" s="155"/>
    </row>
    <row r="48" spans="1:21" ht="15">
      <c r="A48" s="12" t="s">
        <v>354</v>
      </c>
    </row>
    <row r="49" spans="1:54" ht="15" outlineLevel="1">
      <c r="A49" s="12"/>
      <c r="AV49" s="295">
        <f>100*AW49</f>
        <v>9.6618357487922718E-2</v>
      </c>
      <c r="AW49" s="294">
        <f>1/45/23</f>
        <v>9.6618357487922714E-4</v>
      </c>
    </row>
    <row r="50" spans="1:54" ht="14" outlineLevel="1" thickBot="1">
      <c r="A50" s="4" t="s">
        <v>355</v>
      </c>
    </row>
    <row r="51" spans="1:54" outlineLevel="2">
      <c r="B51" s="19"/>
      <c r="C51" s="19"/>
      <c r="D51" s="19"/>
      <c r="E51" s="420" t="s">
        <v>253</v>
      </c>
      <c r="F51" s="408"/>
      <c r="G51" s="408"/>
      <c r="H51" s="408"/>
      <c r="I51" s="408"/>
      <c r="J51" s="408" t="s">
        <v>254</v>
      </c>
      <c r="K51" s="408"/>
      <c r="L51" s="408"/>
      <c r="M51" s="408"/>
      <c r="N51" s="408"/>
      <c r="O51" s="408" t="s">
        <v>255</v>
      </c>
      <c r="P51" s="408"/>
      <c r="Q51" s="408"/>
      <c r="R51" s="408"/>
      <c r="S51" s="408"/>
      <c r="T51" s="408" t="s">
        <v>256</v>
      </c>
      <c r="U51" s="408"/>
      <c r="V51" s="408"/>
      <c r="W51" s="408"/>
      <c r="X51" s="408"/>
      <c r="Y51" s="408" t="s">
        <v>356</v>
      </c>
      <c r="Z51" s="408"/>
      <c r="AA51" s="408"/>
      <c r="AB51" s="408"/>
      <c r="AC51" s="408"/>
      <c r="AD51" s="408" t="s">
        <v>357</v>
      </c>
      <c r="AE51" s="408"/>
      <c r="AF51" s="408"/>
      <c r="AG51" s="408"/>
      <c r="AH51" s="408"/>
      <c r="AI51" s="408" t="s">
        <v>358</v>
      </c>
      <c r="AJ51" s="408"/>
      <c r="AK51" s="408"/>
      <c r="AL51" s="408"/>
      <c r="AM51" s="408"/>
      <c r="AN51" s="408" t="s">
        <v>359</v>
      </c>
      <c r="AO51" s="408"/>
      <c r="AP51" s="408"/>
      <c r="AQ51" s="408"/>
      <c r="AR51" s="408"/>
      <c r="AS51" s="408" t="s">
        <v>360</v>
      </c>
      <c r="AT51" s="408"/>
      <c r="AU51" s="408"/>
      <c r="AV51" s="408"/>
      <c r="AW51" s="408"/>
      <c r="AX51" s="408" t="s">
        <v>361</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349</v>
      </c>
      <c r="C53" s="19" t="s">
        <v>362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363</v>
      </c>
      <c r="B54" s="316" t="s">
        <v>295</v>
      </c>
      <c r="C54" s="121" t="s">
        <v>264</v>
      </c>
      <c r="D54" s="124"/>
      <c r="E54" s="242">
        <v>-2.4035760358987801</v>
      </c>
      <c r="F54" s="242">
        <v>-2.4035760358987801</v>
      </c>
      <c r="G54" s="242">
        <v>-2.4035760358987801</v>
      </c>
      <c r="H54" s="242">
        <v>-1.2017880179493901</v>
      </c>
      <c r="I54" s="242">
        <v>0</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29"/>
      <c r="B55" s="317" t="s">
        <v>296</v>
      </c>
      <c r="C55" s="121" t="s">
        <v>264</v>
      </c>
      <c r="D55" s="2"/>
      <c r="E55" s="241">
        <v>-1.2017880179493901</v>
      </c>
      <c r="F55" s="241">
        <v>-1.2017880179493901</v>
      </c>
      <c r="G55" s="241">
        <v>-1.2017880179493901</v>
      </c>
      <c r="H55" s="241">
        <v>-2.4035760358987801</v>
      </c>
      <c r="I55" s="241">
        <v>0</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17"/>
      <c r="C56" s="121"/>
      <c r="D56" s="2"/>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17"/>
      <c r="C57" s="121"/>
      <c r="D57" s="2"/>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17"/>
      <c r="C58" s="121"/>
      <c r="D58" s="2"/>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17"/>
      <c r="C59" s="121"/>
      <c r="D59" s="2"/>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17"/>
      <c r="C60" s="121"/>
      <c r="D60" s="2"/>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17"/>
      <c r="C61" s="121"/>
      <c r="D61" s="2"/>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17"/>
      <c r="C62" s="121"/>
      <c r="D62" s="2"/>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364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365</v>
      </c>
      <c r="C64" s="296" t="s">
        <v>366</v>
      </c>
      <c r="D64" s="123" t="s">
        <v>364</v>
      </c>
      <c r="E64" s="23">
        <f>SUM(E54:E63)</f>
        <v>-3.6053640538481702</v>
      </c>
      <c r="F64" s="23">
        <f t="shared" ref="F64:BB64" si="3">SUM(F54:F63)</f>
        <v>-3.6053640538481702</v>
      </c>
      <c r="G64" s="23">
        <f t="shared" si="3"/>
        <v>-3.6053640538481702</v>
      </c>
      <c r="H64" s="23">
        <f t="shared" si="3"/>
        <v>-3.6053640538481702</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367</v>
      </c>
      <c r="B66" s="266"/>
      <c r="C66" s="267"/>
      <c r="D66" s="268" t="s">
        <v>364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364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364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364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364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368</v>
      </c>
      <c r="C71" s="123"/>
      <c r="D71" s="270" t="s">
        <v>364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369</v>
      </c>
      <c r="B75" s="127" t="s">
        <v>370</v>
      </c>
      <c r="C75" s="274"/>
      <c r="D75" s="124" t="s">
        <v>364</v>
      </c>
      <c r="E75" s="275">
        <f>-E158*'Fixed Data'!$B$27/10^2</f>
        <v>-2.3857899157375791E-2</v>
      </c>
      <c r="F75" s="275">
        <f>-F158*'Fixed Data'!$B$27/10^2</f>
        <v>-2.3448179222451682E-2</v>
      </c>
      <c r="G75" s="275">
        <f>-G158*'Fixed Data'!$B$27/10^2</f>
        <v>-2.2824210057251864E-2</v>
      </c>
      <c r="H75" s="275">
        <f>-H158*'Fixed Data'!$B$27/10^2</f>
        <v>-2.2064374823294878E-2</v>
      </c>
      <c r="I75" s="275">
        <f>-I158*'Fixed Data'!$B$27/10^2</f>
        <v>-1.03005947595347E-2</v>
      </c>
      <c r="J75" s="275">
        <f>-J158*'Fixed Data'!$B$27/10^2</f>
        <v>-1.0814598254231766E-2</v>
      </c>
      <c r="K75" s="275">
        <f>-K158*'Fixed Data'!$B$27/10^2</f>
        <v>-1.1356790802228041E-2</v>
      </c>
      <c r="L75" s="275">
        <f>-L158*'Fixed Data'!$B$27/10^2</f>
        <v>-1.1930887656518483E-2</v>
      </c>
      <c r="M75" s="275">
        <f>-M158*'Fixed Data'!$B$27/10^2</f>
        <v>-1.2538666039096726E-2</v>
      </c>
      <c r="N75" s="275">
        <f>-N158*'Fixed Data'!$B$27/10^2</f>
        <v>-1.3182056324975308E-2</v>
      </c>
      <c r="O75" s="275">
        <f>-O158*'Fixed Data'!$B$27/10^2</f>
        <v>-1.3863039389605116E-2</v>
      </c>
      <c r="P75" s="275">
        <f>-P158*'Fixed Data'!$B$27/10^2</f>
        <v>-1.4581667950877984E-2</v>
      </c>
      <c r="Q75" s="275">
        <f>-Q158*'Fixed Data'!$B$27/10^2</f>
        <v>-1.53401245362936E-2</v>
      </c>
      <c r="R75" s="275">
        <f>-R158*'Fixed Data'!$B$27/10^2</f>
        <v>-1.6140722106746205E-2</v>
      </c>
      <c r="S75" s="275">
        <f>-S158*'Fixed Data'!$B$27/10^2</f>
        <v>-1.69859119944967E-2</v>
      </c>
      <c r="T75" s="275">
        <f>-T158*'Fixed Data'!$B$27/10^2</f>
        <v>-1.7878292329320266E-2</v>
      </c>
      <c r="U75" s="275">
        <f>-U158*'Fixed Data'!$B$27/10^2</f>
        <v>-1.8820587238204022E-2</v>
      </c>
      <c r="V75" s="275">
        <f>-V158*'Fixed Data'!$B$27/10^2</f>
        <v>-1.9815662116598898E-2</v>
      </c>
      <c r="W75" s="275">
        <f>-W158*'Fixed Data'!$B$27/10^2</f>
        <v>-2.0866687793780776E-2</v>
      </c>
      <c r="X75" s="275">
        <f>-X158*'Fixed Data'!$B$27/10^2</f>
        <v>-2.19769442721548E-2</v>
      </c>
      <c r="Y75" s="275">
        <f>-Y158*'Fixed Data'!$B$27/10^2</f>
        <v>-2.3149908902706105E-2</v>
      </c>
      <c r="Z75" s="275">
        <f>-Z158*'Fixed Data'!$B$27/10^2</f>
        <v>-2.438926844252266E-2</v>
      </c>
      <c r="AA75" s="275">
        <f>-AA158*'Fixed Data'!$B$27/10^2</f>
        <v>-2.5698931855488914E-2</v>
      </c>
      <c r="AB75" s="275">
        <f>-AB158*'Fixed Data'!$B$27/10^2</f>
        <v>-2.7079726558032341E-2</v>
      </c>
      <c r="AC75" s="275">
        <f>-AC158*'Fixed Data'!$B$27/10^2</f>
        <v>-0.10256460431996209</v>
      </c>
      <c r="AD75" s="275">
        <f>-AD158*'Fixed Data'!$B$27/10^2</f>
        <v>-0.10657351667583809</v>
      </c>
      <c r="AE75" s="275">
        <f>-AE158*'Fixed Data'!$B$27/10^2</f>
        <v>-0.11075194859308057</v>
      </c>
      <c r="AF75" s="275">
        <f>-AF158*'Fixed Data'!$B$27/10^2</f>
        <v>-0.11511080918864519</v>
      </c>
      <c r="AG75" s="275">
        <f>-AG158*'Fixed Data'!$B$27/10^2</f>
        <v>-0.11965861535975025</v>
      </c>
      <c r="AH75" s="275">
        <f>-AH158*'Fixed Data'!$B$27/10^2</f>
        <v>-0.12440432175258456</v>
      </c>
      <c r="AI75" s="275">
        <f>-AI158*'Fixed Data'!$B$27/10^2</f>
        <v>-0.12935734486971082</v>
      </c>
      <c r="AJ75" s="275">
        <f>-AJ158*'Fixed Data'!$B$27/10^2</f>
        <v>-0.13452758857158359</v>
      </c>
      <c r="AK75" s="275">
        <f>-AK158*'Fixed Data'!$B$27/10^2</f>
        <v>-0.13992547105536934</v>
      </c>
      <c r="AL75" s="275">
        <f>-AL158*'Fixed Data'!$B$27/10^2</f>
        <v>-0.14556195339931227</v>
      </c>
      <c r="AM75" s="275">
        <f>-AM158*'Fixed Data'!$B$27/10^2</f>
        <v>-0.15144856976625959</v>
      </c>
      <c r="AN75" s="275">
        <f>-AN158*'Fixed Data'!$B$27/10^2</f>
        <v>-0.15759745936565889</v>
      </c>
      <c r="AO75" s="275">
        <f>-AO158*'Fixed Data'!$B$27/10^2</f>
        <v>-0.16402140027938855</v>
      </c>
      <c r="AP75" s="275">
        <f>-AP158*'Fixed Data'!$B$27/10^2</f>
        <v>-0.17073384526320648</v>
      </c>
      <c r="AQ75" s="275">
        <f>-AQ158*'Fixed Data'!$B$27/10^2</f>
        <v>-0.17774895964241619</v>
      </c>
      <c r="AR75" s="275">
        <f>-AR158*'Fixed Data'!$B$27/10^2</f>
        <v>-0.18508166142758944</v>
      </c>
      <c r="AS75" s="275">
        <f>-AS158*'Fixed Data'!$B$27/10^2</f>
        <v>-0.19274766378386474</v>
      </c>
      <c r="AT75" s="275">
        <f>-AT158*'Fixed Data'!$B$27/10^2</f>
        <v>-0.20076351999549755</v>
      </c>
      <c r="AU75" s="275">
        <f>-AU158*'Fixed Data'!$B$27/10^2</f>
        <v>-0.20914667107599785</v>
      </c>
      <c r="AV75" s="275">
        <f>-AV158*'Fixed Data'!$B$27/10^2</f>
        <v>-0.21791549618337938</v>
      </c>
      <c r="AW75" s="275">
        <f>-AW158*'Fixed Data'!$B$27/10^2</f>
        <v>-0.22708936600980947</v>
      </c>
      <c r="AX75" s="275">
        <f>-AX158*'Fixed Data'!$B$27/10^2</f>
        <v>-0.23668869932530273</v>
      </c>
      <c r="AY75" s="275">
        <f>-AY158*'Fixed Data'!$B$27/10^2</f>
        <v>-0.24673502286610835</v>
      </c>
      <c r="AZ75" s="275">
        <f>-AZ158*'Fixed Data'!$B$27/10^2</f>
        <v>-0.25725103477011435</v>
      </c>
      <c r="BA75" s="275">
        <f>-BA158*'Fixed Data'!$B$27/10^2</f>
        <v>-0.26826067177399709</v>
      </c>
      <c r="BB75" s="275">
        <f>-BB158*'Fixed Data'!$B$27/10^2</f>
        <v>-0.27974149097182349</v>
      </c>
    </row>
    <row r="76" spans="1:54" ht="19.5" customHeight="1" outlineLevel="2">
      <c r="A76" s="422"/>
      <c r="B76" s="121"/>
      <c r="C76" s="272"/>
      <c r="D76" s="2" t="s">
        <v>364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371</v>
      </c>
      <c r="C77" s="271"/>
      <c r="D77" s="123" t="s">
        <v>364</v>
      </c>
      <c r="E77" s="23">
        <f t="shared" ref="E77:AJ77" si="5">SUM(E75:E76)</f>
        <v>-2.3857899157375791E-2</v>
      </c>
      <c r="F77" s="23">
        <f t="shared" si="5"/>
        <v>-2.3448179222451682E-2</v>
      </c>
      <c r="G77" s="23">
        <f t="shared" si="5"/>
        <v>-2.2824210057251864E-2</v>
      </c>
      <c r="H77" s="23">
        <f t="shared" si="5"/>
        <v>-2.2064374823294878E-2</v>
      </c>
      <c r="I77" s="23">
        <f t="shared" si="5"/>
        <v>-1.03005947595347E-2</v>
      </c>
      <c r="J77" s="23">
        <f t="shared" si="5"/>
        <v>-1.0814598254231766E-2</v>
      </c>
      <c r="K77" s="23">
        <f t="shared" si="5"/>
        <v>-1.1356790802228041E-2</v>
      </c>
      <c r="L77" s="23">
        <f t="shared" si="5"/>
        <v>-1.1930887656518483E-2</v>
      </c>
      <c r="M77" s="23">
        <f t="shared" si="5"/>
        <v>-1.2538666039096726E-2</v>
      </c>
      <c r="N77" s="23">
        <f t="shared" si="5"/>
        <v>-1.3182056324975308E-2</v>
      </c>
      <c r="O77" s="23">
        <f t="shared" si="5"/>
        <v>-1.3863039389605116E-2</v>
      </c>
      <c r="P77" s="23">
        <f t="shared" si="5"/>
        <v>-1.4581667950877984E-2</v>
      </c>
      <c r="Q77" s="23">
        <f t="shared" si="5"/>
        <v>-1.53401245362936E-2</v>
      </c>
      <c r="R77" s="23">
        <f t="shared" si="5"/>
        <v>-1.6140722106746205E-2</v>
      </c>
      <c r="S77" s="23">
        <f t="shared" si="5"/>
        <v>-1.69859119944967E-2</v>
      </c>
      <c r="T77" s="23">
        <f t="shared" si="5"/>
        <v>-1.7878292329320266E-2</v>
      </c>
      <c r="U77" s="23">
        <f t="shared" si="5"/>
        <v>-1.8820587238204022E-2</v>
      </c>
      <c r="V77" s="23">
        <f t="shared" si="5"/>
        <v>-1.9815662116598898E-2</v>
      </c>
      <c r="W77" s="23">
        <f t="shared" si="5"/>
        <v>-2.0866687793780776E-2</v>
      </c>
      <c r="X77" s="23">
        <f t="shared" si="5"/>
        <v>-2.19769442721548E-2</v>
      </c>
      <c r="Y77" s="23">
        <f t="shared" si="5"/>
        <v>-2.3149908902706105E-2</v>
      </c>
      <c r="Z77" s="23">
        <f t="shared" si="5"/>
        <v>-2.438926844252266E-2</v>
      </c>
      <c r="AA77" s="23">
        <f t="shared" si="5"/>
        <v>-2.5698931855488914E-2</v>
      </c>
      <c r="AB77" s="23">
        <f t="shared" si="5"/>
        <v>-2.7079726558032341E-2</v>
      </c>
      <c r="AC77" s="23">
        <f t="shared" si="5"/>
        <v>-0.10256460431996209</v>
      </c>
      <c r="AD77" s="23">
        <f t="shared" si="5"/>
        <v>-0.10657351667583809</v>
      </c>
      <c r="AE77" s="23">
        <f t="shared" si="5"/>
        <v>-0.11075194859308057</v>
      </c>
      <c r="AF77" s="23">
        <f t="shared" si="5"/>
        <v>-0.11511080918864519</v>
      </c>
      <c r="AG77" s="23">
        <f t="shared" si="5"/>
        <v>-0.11965861535975025</v>
      </c>
      <c r="AH77" s="23">
        <f t="shared" si="5"/>
        <v>-0.12440432175258456</v>
      </c>
      <c r="AI77" s="23">
        <f t="shared" si="5"/>
        <v>-0.12935734486971082</v>
      </c>
      <c r="AJ77" s="23">
        <f t="shared" si="5"/>
        <v>-0.13452758857158359</v>
      </c>
      <c r="AK77" s="23">
        <f t="shared" ref="AK77:BB77" si="6">SUM(AK75:AK76)</f>
        <v>-0.13992547105536934</v>
      </c>
      <c r="AL77" s="23">
        <f t="shared" si="6"/>
        <v>-0.14556195339931227</v>
      </c>
      <c r="AM77" s="23">
        <f t="shared" si="6"/>
        <v>-0.15144856976625959</v>
      </c>
      <c r="AN77" s="23">
        <f t="shared" si="6"/>
        <v>-0.15759745936565889</v>
      </c>
      <c r="AO77" s="23">
        <f t="shared" si="6"/>
        <v>-0.16402140027938855</v>
      </c>
      <c r="AP77" s="23">
        <f t="shared" si="6"/>
        <v>-0.17073384526320648</v>
      </c>
      <c r="AQ77" s="23">
        <f t="shared" si="6"/>
        <v>-0.17774895964241619</v>
      </c>
      <c r="AR77" s="23">
        <f t="shared" si="6"/>
        <v>-0.18508166142758944</v>
      </c>
      <c r="AS77" s="23">
        <f t="shared" si="6"/>
        <v>-0.19274766378386474</v>
      </c>
      <c r="AT77" s="23">
        <f t="shared" si="6"/>
        <v>-0.20076351999549755</v>
      </c>
      <c r="AU77" s="23">
        <f t="shared" si="6"/>
        <v>-0.20914667107599785</v>
      </c>
      <c r="AV77" s="23">
        <f t="shared" si="6"/>
        <v>-0.21791549618337938</v>
      </c>
      <c r="AW77" s="23">
        <f t="shared" si="6"/>
        <v>-0.22708936600980947</v>
      </c>
      <c r="AX77" s="23">
        <f t="shared" si="6"/>
        <v>-0.23668869932530273</v>
      </c>
      <c r="AY77" s="23">
        <f t="shared" si="6"/>
        <v>-0.24673502286610835</v>
      </c>
      <c r="AZ77" s="23">
        <f t="shared" si="6"/>
        <v>-0.25725103477011435</v>
      </c>
      <c r="BA77" s="23">
        <f t="shared" si="6"/>
        <v>-0.26826067177399709</v>
      </c>
      <c r="BB77" s="255">
        <f t="shared" si="6"/>
        <v>-0.27974149097182349</v>
      </c>
    </row>
    <row r="78" spans="1:54" outlineLevel="2">
      <c r="B78" s="19"/>
      <c r="C78" s="19"/>
      <c r="D78" s="19"/>
      <c r="E78" s="15"/>
    </row>
    <row r="79" spans="1:54" s="7" customFormat="1" ht="14" outlineLevel="1" thickBot="1">
      <c r="B79" s="125"/>
      <c r="C79" s="125"/>
      <c r="D79" s="125"/>
      <c r="E79" s="247"/>
    </row>
    <row r="80" spans="1:54" outlineLevel="1">
      <c r="A80" s="4" t="s">
        <v>372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373</v>
      </c>
      <c r="C81" s="6" t="s">
        <v>374</v>
      </c>
      <c r="D81" t="s">
        <v>375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376</v>
      </c>
      <c r="C82" t="s">
        <v>377</v>
      </c>
      <c r="D82" t="s">
        <v>364</v>
      </c>
      <c r="E82" s="21">
        <f t="shared" ref="E82:BB82" si="8">E64*E81</f>
        <v>-1.2150076861468335</v>
      </c>
      <c r="F82" s="21">
        <f t="shared" si="8"/>
        <v>-1.2150076861468335</v>
      </c>
      <c r="G82" s="21">
        <f t="shared" si="8"/>
        <v>-1.2150076861468335</v>
      </c>
      <c r="H82" s="21">
        <f t="shared" si="8"/>
        <v>-1.2150076861468335</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378</v>
      </c>
      <c r="C83" t="s">
        <v>379</v>
      </c>
      <c r="D83" t="s">
        <v>364</v>
      </c>
      <c r="E83" s="21">
        <f t="shared" ref="E83:BB83" si="9">E64-E82</f>
        <v>-2.3903563677013366</v>
      </c>
      <c r="F83" s="21">
        <f t="shared" si="9"/>
        <v>-2.3903563677013366</v>
      </c>
      <c r="G83" s="21">
        <f t="shared" si="9"/>
        <v>-2.3903563677013366</v>
      </c>
      <c r="H83" s="21">
        <f t="shared" si="9"/>
        <v>-2.3903563677013366</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380</v>
      </c>
      <c r="C84" t="s">
        <v>381</v>
      </c>
      <c r="D84" t="s">
        <v>364</v>
      </c>
      <c r="E84" s="21"/>
      <c r="F84" s="21">
        <f>IF($E$82&lt;0,(IF(2050-E$80&lt;=0,0,(2/(2050-E$80+1))*(1-(SUM($E84:E84)/$E$82))*$E$82*'Fixed Data'!C$52)),0)</f>
        <v>-0.10125064051223612</v>
      </c>
      <c r="G84" s="21">
        <f>IF($E$82&lt;0,(IF(2050-F$80&lt;=0,0,(2/(2050-F$80+1))*(1-(SUM($E84:F84)/$E$82))*$E$82*'Fixed Data'!D$52)),0)</f>
        <v>-9.6848438750834542E-2</v>
      </c>
      <c r="H84" s="21">
        <f>IF($E$82&lt;0,(IF(2050-G$80&lt;=0,0,(2/(2050-G$80+1))*(1-(SUM($E84:G84)/$E$82))*$E$82*'Fixed Data'!E$52)),0)</f>
        <v>-9.2446236989432995E-2</v>
      </c>
      <c r="I84" s="21">
        <f>IF($E$82&lt;0,(IF(2050-H$80&lt;=0,0,(2/(2050-H$80+1))*(1-(SUM($E84:H84)/$E$82))*$E$82*'Fixed Data'!F$52)),0)</f>
        <v>-8.804403522803142E-2</v>
      </c>
      <c r="J84" s="21">
        <f>IF($E$82&lt;0,(IF(2050-I$80&lt;=0,0,(2/(2050-I$80+1))*(1-(SUM($E84:I84)/$E$82))*$E$82*'Fixed Data'!G$52)),0)</f>
        <v>-8.3641833466629845E-2</v>
      </c>
      <c r="K84" s="21">
        <f>IF($E$82&lt;0,(IF(2050-J$80&lt;=0,0,(2/(2050-J$80+1))*(1-(SUM($E84:J84)/$E$82))*$E$82*'Fixed Data'!H$52)),0)</f>
        <v>-7.9239631705228283E-2</v>
      </c>
      <c r="L84" s="21">
        <f>IF($E$82&lt;0,(IF(2050-K$80&lt;=0,0,(2/(2050-K$80+1))*(1-(SUM($E84:K84)/$E$82))*$E$82*'Fixed Data'!I$52)),0)</f>
        <v>-7.4837429943826694E-2</v>
      </c>
      <c r="M84" s="21">
        <f>IF($E$82&lt;0,(IF(2050-L$80&lt;=0,0,(2/(2050-L$80+1))*(1-(SUM($E84:L84)/$E$82))*$E$82*'Fixed Data'!J$52)),0)</f>
        <v>-7.0435228182425147E-2</v>
      </c>
      <c r="N84" s="21">
        <f>IF($E$82&lt;0,(IF(2050-M$80&lt;=0,0,(2/(2050-M$80+1))*(1-(SUM($E84:M84)/$E$82))*$E$82*'Fixed Data'!K$52)),0)</f>
        <v>-6.6033026421023572E-2</v>
      </c>
      <c r="O84" s="21">
        <f>IF($E$82&lt;0,(IF(2050-N$80&lt;=0,0,(2/(2050-N$80+1))*(1-(SUM($E84:N84)/$E$82))*$E$82*'Fixed Data'!L$52)),0)</f>
        <v>-6.1630824659621997E-2</v>
      </c>
      <c r="P84" s="21">
        <f>IF($E$82&lt;0,(IF(2050-O$80&lt;=0,0,(2/(2050-O$80+1))*(1-(SUM($E84:O84)/$E$82))*$E$82*'Fixed Data'!M$52)),0)</f>
        <v>-5.7228622898220421E-2</v>
      </c>
      <c r="Q84" s="21">
        <f>IF($E$82&lt;0,(IF(2050-P$80&lt;=0,0,(2/(2050-P$80+1))*(1-(SUM($E84:P84)/$E$82))*$E$82*'Fixed Data'!N$52)),0)</f>
        <v>-5.2826421136818853E-2</v>
      </c>
      <c r="R84" s="21">
        <f>IF($E$82&lt;0,(IF(2050-Q$80&lt;=0,0,(2/(2050-Q$80+1))*(1-(SUM($E84:Q84)/$E$82))*$E$82*'Fixed Data'!O$52)),0)</f>
        <v>-4.8424219375417292E-2</v>
      </c>
      <c r="S84" s="21">
        <f>IF($E$82&lt;0,(IF(2050-R$80&lt;=0,0,(2/(2050-R$80+1))*(1-(SUM($E84:R84)/$E$82))*$E$82*'Fixed Data'!P$52)),0)</f>
        <v>-4.402201761401571E-2</v>
      </c>
      <c r="T84" s="21">
        <f>IF($E$82&lt;0,(IF(2050-S$80&lt;=0,0,(2/(2050-S$80+1))*(1-(SUM($E84:S84)/$E$82))*$E$82*'Fixed Data'!Q$52)),0)</f>
        <v>-3.9619815852614128E-2</v>
      </c>
      <c r="U84" s="21">
        <f>IF($E$82&lt;0,(IF(2050-T$80&lt;=0,0,(2/(2050-T$80+1))*(1-(SUM($E84:T84)/$E$82))*$E$82*'Fixed Data'!R$52)),0)</f>
        <v>-3.5217614091212511E-2</v>
      </c>
      <c r="V84" s="21">
        <f>IF($E$82&lt;0,(IF(2050-U$80&lt;=0,0,(2/(2050-U$80+1))*(1-(SUM($E84:U84)/$E$82))*$E$82*'Fixed Data'!S$52)),0)</f>
        <v>-3.0815412329810929E-2</v>
      </c>
      <c r="W84" s="21">
        <f>IF($E$82&lt;0,(IF(2050-V$80&lt;=0,0,(2/(2050-V$80+1))*(1-(SUM($E84:V84)/$E$82))*$E$82*'Fixed Data'!T$52)),0)</f>
        <v>-2.6413210568409347E-2</v>
      </c>
      <c r="X84" s="21">
        <f>IF($E$82&lt;0,(IF(2050-W$80&lt;=0,0,(2/(2050-W$80+1))*(1-(SUM($E84:W84)/$E$82))*$E$82*'Fixed Data'!U$52)),0)</f>
        <v>-2.2011008807007772E-2</v>
      </c>
      <c r="Y84" s="21">
        <f>IF($E$82&lt;0,(IF(2050-X$80&lt;=0,0,(2/(2050-X$80+1))*(1-(SUM($E84:X84)/$E$82))*$E$82*'Fixed Data'!V$52)),0)</f>
        <v>-1.7608807045606252E-2</v>
      </c>
      <c r="Z84" s="21">
        <f>IF($E$82&lt;0,(IF(2050-Y$80&lt;=0,0,(2/(2050-Y$80+1))*(1-(SUM($E84:Y84)/$E$82))*$E$82*'Fixed Data'!W$52)),0)</f>
        <v>-1.3206605284204703E-2</v>
      </c>
      <c r="AA84" s="21">
        <f>IF($E$82&lt;0,(IF(2050-Z$80&lt;=0,0,(2/(2050-Z$80+1))*(1-(SUM($E84:Z84)/$E$82))*$E$82*'Fixed Data'!X$52)),0)</f>
        <v>-8.8044035228030896E-3</v>
      </c>
      <c r="AB84" s="21">
        <f>IF($E$82&lt;0,(IF(2050-AA$80&lt;=0,0,(2/(2050-AA$80+1))*(1-(SUM($E84:AA84)/$E$82))*$E$82*'Fixed Data'!Y$52)),0)</f>
        <v>-4.4022017614015899E-3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382</v>
      </c>
      <c r="C85" t="s">
        <v>383</v>
      </c>
      <c r="D85" t="s">
        <v>364</v>
      </c>
      <c r="E85" s="18"/>
      <c r="F85" s="18"/>
      <c r="G85" s="21">
        <f>IF($F$82&lt;0,(IF(2050-F$80&lt;=0,0,(2/(2050-F$80+1))*(1-(SUM($E85:F85)/$F$82))*$F$82*'Fixed Data'!D$52)),0)</f>
        <v>-0.10565284227363769</v>
      </c>
      <c r="H85" s="21">
        <f>IF($F$82&lt;0,(IF(2050-G$80&lt;=0,0,(2/(2050-G$80+1))*(1-(SUM($E85:G85)/$F$82))*$F$82*'Fixed Data'!E$52)),0)</f>
        <v>-0.10085044035210872</v>
      </c>
      <c r="I85" s="21">
        <f>IF($F$82&lt;0,(IF(2050-H$80&lt;=0,0,(2/(2050-H$80+1))*(1-(SUM($E85:H85)/$F$82))*$F$82*'Fixed Data'!F$52)),0)</f>
        <v>-9.6048038430579713E-2</v>
      </c>
      <c r="J85" s="21">
        <f>IF($F$82&lt;0,(IF(2050-I$80&lt;=0,0,(2/(2050-I$80+1))*(1-(SUM($E85:I85)/$F$82))*$F$82*'Fixed Data'!G$52)),0)</f>
        <v>-9.1245636509050751E-2</v>
      </c>
      <c r="K85" s="21">
        <f>IF($F$82&lt;0,(IF(2050-J$80&lt;=0,0,(2/(2050-J$80+1))*(1-(SUM($E85:J85)/$F$82))*$F$82*'Fixed Data'!H$52)),0)</f>
        <v>-8.6443234587521747E-2</v>
      </c>
      <c r="L85" s="21">
        <f>IF($F$82&lt;0,(IF(2050-K$80&lt;=0,0,(2/(2050-K$80+1))*(1-(SUM($E85:K85)/$F$82))*$F$82*'Fixed Data'!I$52)),0)</f>
        <v>-8.1640832665992771E-2</v>
      </c>
      <c r="M85" s="21">
        <f>IF($F$82&lt;0,(IF(2050-L$80&lt;=0,0,(2/(2050-L$80+1))*(1-(SUM($E85:L85)/$F$82))*$F$82*'Fixed Data'!J$52)),0)</f>
        <v>-7.6838430744463782E-2</v>
      </c>
      <c r="N85" s="21">
        <f>IF($F$82&lt;0,(IF(2050-M$80&lt;=0,0,(2/(2050-M$80+1))*(1-(SUM($E85:M85)/$F$82))*$F$82*'Fixed Data'!K$52)),0)</f>
        <v>-7.2036028822934806E-2</v>
      </c>
      <c r="O85" s="21">
        <f>IF($F$82&lt;0,(IF(2050-N$80&lt;=0,0,(2/(2050-N$80+1))*(1-(SUM($E85:N85)/$F$82))*$F$82*'Fixed Data'!L$52)),0)</f>
        <v>-6.7233626901405816E-2</v>
      </c>
      <c r="P85" s="21">
        <f>IF($F$82&lt;0,(IF(2050-O$80&lt;=0,0,(2/(2050-O$80+1))*(1-(SUM($E85:O85)/$F$82))*$F$82*'Fixed Data'!M$52)),0)</f>
        <v>-6.243122497987684E-2</v>
      </c>
      <c r="Q85" s="21">
        <f>IF($F$82&lt;0,(IF(2050-P$80&lt;=0,0,(2/(2050-P$80+1))*(1-(SUM($E85:P85)/$F$82))*$F$82*'Fixed Data'!N$52)),0)</f>
        <v>-5.7628823058347857E-2</v>
      </c>
      <c r="R85" s="21">
        <f>IF($F$82&lt;0,(IF(2050-Q$80&lt;=0,0,(2/(2050-Q$80+1))*(1-(SUM($E85:Q85)/$F$82))*$F$82*'Fixed Data'!O$52)),0)</f>
        <v>-5.2826421136818853E-2</v>
      </c>
      <c r="S85" s="21">
        <f>IF($F$82&lt;0,(IF(2050-R$80&lt;=0,0,(2/(2050-R$80+1))*(1-(SUM($E85:R85)/$F$82))*$F$82*'Fixed Data'!P$52)),0)</f>
        <v>-4.8024019215289877E-2</v>
      </c>
      <c r="T85" s="21">
        <f>IF($F$82&lt;0,(IF(2050-S$80&lt;=0,0,(2/(2050-S$80+1))*(1-(SUM($E85:S85)/$F$82))*$F$82*'Fixed Data'!Q$52)),0)</f>
        <v>-4.3221617293760894E-2</v>
      </c>
      <c r="U85" s="21">
        <f>IF($F$82&lt;0,(IF(2050-T$80&lt;=0,0,(2/(2050-T$80+1))*(1-(SUM($E85:T85)/$F$82))*$F$82*'Fixed Data'!R$52)),0)</f>
        <v>-3.8419215372231905E-2</v>
      </c>
      <c r="V85" s="21">
        <f>IF($F$82&lt;0,(IF(2050-U$80&lt;=0,0,(2/(2050-U$80+1))*(1-(SUM($E85:U85)/$F$82))*$F$82*'Fixed Data'!S$52)),0)</f>
        <v>-3.3616813450702943E-2</v>
      </c>
      <c r="W85" s="21">
        <f>IF($F$82&lt;0,(IF(2050-V$80&lt;=0,0,(2/(2050-V$80+1))*(1-(SUM($E85:V85)/$F$82))*$F$82*'Fixed Data'!T$52)),0)</f>
        <v>-2.8814411529173977E-2</v>
      </c>
      <c r="X85" s="21">
        <f>IF($F$82&lt;0,(IF(2050-W$80&lt;=0,0,(2/(2050-W$80+1))*(1-(SUM($E85:W85)/$F$82))*$F$82*'Fixed Data'!U$52)),0)</f>
        <v>-2.401200960764497E-2</v>
      </c>
      <c r="Y85" s="21">
        <f>IF($F$82&lt;0,(IF(2050-X$80&lt;=0,0,(2/(2050-X$80+1))*(1-(SUM($E85:X85)/$F$82))*$F$82*'Fixed Data'!V$52)),0)</f>
        <v>-1.9209607686115945E-2</v>
      </c>
      <c r="Z85" s="21">
        <f>IF($F$82&lt;0,(IF(2050-Y$80&lt;=0,0,(2/(2050-Y$80+1))*(1-(SUM($E85:Y85)/$F$82))*$F$82*'Fixed Data'!W$52)),0)</f>
        <v>-1.4407205764587011E-2</v>
      </c>
      <c r="AA85" s="21">
        <f>IF($F$82&lt;0,(IF(2050-Z$80&lt;=0,0,(2/(2050-Z$80+1))*(1-(SUM($E85:Z85)/$F$82))*$F$82*'Fixed Data'!X$52)),0)</f>
        <v>-9.6048038430580056E-3</v>
      </c>
      <c r="AB85" s="21">
        <f>IF($F$82&lt;0,(IF(2050-AA$80&lt;=0,0,(2/(2050-AA$80+1))*(1-(SUM($E85:AA85)/$F$82))*$F$82*'Fixed Data'!Y$52)),0)</f>
        <v>-4.8024019215289586E-3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384</v>
      </c>
      <c r="C86" t="s">
        <v>385</v>
      </c>
      <c r="D86" t="s">
        <v>364</v>
      </c>
      <c r="E86" s="18"/>
      <c r="F86" s="18"/>
      <c r="G86" s="18"/>
      <c r="H86" s="21">
        <f>IF($G$82&lt;0,(IF(2050-G$80&lt;=0,0,(2/(2050-G$80+1))*(1-(SUM($E86:G86)/$G$82))*$G$82*'Fixed Data'!E$52)),0)</f>
        <v>-0.11045524419516668</v>
      </c>
      <c r="I86" s="21">
        <f>IF($G$82&lt;0,(IF(2050-H$80&lt;=0,0,(2/(2050-H$80+1))*(1-(SUM($E86:H86)/$G$82))*$G$82*'Fixed Data'!F$52)),0)</f>
        <v>-0.1051954706620635</v>
      </c>
      <c r="J86" s="21">
        <f>IF($G$82&lt;0,(IF(2050-I$80&lt;=0,0,(2/(2050-I$80+1))*(1-(SUM($E86:I86)/$G$82))*$G$82*'Fixed Data'!G$52)),0)</f>
        <v>-9.9935697128960332E-2</v>
      </c>
      <c r="K86" s="21">
        <f>IF($G$82&lt;0,(IF(2050-J$80&lt;=0,0,(2/(2050-J$80+1))*(1-(SUM($E86:J86)/$G$82))*$G$82*'Fixed Data'!H$52)),0)</f>
        <v>-9.4675923595857137E-2</v>
      </c>
      <c r="L86" s="21">
        <f>IF($G$82&lt;0,(IF(2050-K$80&lt;=0,0,(2/(2050-K$80+1))*(1-(SUM($E86:K86)/$G$82))*$G$82*'Fixed Data'!I$52)),0)</f>
        <v>-8.9416150062753968E-2</v>
      </c>
      <c r="M86" s="21">
        <f>IF($G$82&lt;0,(IF(2050-L$80&lt;=0,0,(2/(2050-L$80+1))*(1-(SUM($E86:L86)/$G$82))*$G$82*'Fixed Data'!J$52)),0)</f>
        <v>-8.41563765296508E-2</v>
      </c>
      <c r="N86" s="21">
        <f>IF($G$82&lt;0,(IF(2050-M$80&lt;=0,0,(2/(2050-M$80+1))*(1-(SUM($E86:M86)/$G$82))*$G$82*'Fixed Data'!K$52)),0)</f>
        <v>-7.8896602996547618E-2</v>
      </c>
      <c r="O86" s="21">
        <f>IF($G$82&lt;0,(IF(2050-N$80&lt;=0,0,(2/(2050-N$80+1))*(1-(SUM($E86:N86)/$G$82))*$G$82*'Fixed Data'!L$52)),0)</f>
        <v>-7.3636829463444436E-2</v>
      </c>
      <c r="P86" s="21">
        <f>IF($G$82&lt;0,(IF(2050-O$80&lt;=0,0,(2/(2050-O$80+1))*(1-(SUM($E86:O86)/$G$82))*$G$82*'Fixed Data'!M$52)),0)</f>
        <v>-6.8377055930341268E-2</v>
      </c>
      <c r="Q86" s="21">
        <f>IF($G$82&lt;0,(IF(2050-P$80&lt;=0,0,(2/(2050-P$80+1))*(1-(SUM($E86:P86)/$G$82))*$G$82*'Fixed Data'!N$52)),0)</f>
        <v>-6.3117282397238114E-2</v>
      </c>
      <c r="R86" s="21">
        <f>IF($G$82&lt;0,(IF(2050-Q$80&lt;=0,0,(2/(2050-Q$80+1))*(1-(SUM($E86:Q86)/$G$82))*$G$82*'Fixed Data'!O$52)),0)</f>
        <v>-5.7857508864134925E-2</v>
      </c>
      <c r="S86" s="21">
        <f>IF($G$82&lt;0,(IF(2050-R$80&lt;=0,0,(2/(2050-R$80+1))*(1-(SUM($E86:R86)/$G$82))*$G$82*'Fixed Data'!P$52)),0)</f>
        <v>-5.2597735331031771E-2</v>
      </c>
      <c r="T86" s="21">
        <f>IF($G$82&lt;0,(IF(2050-S$80&lt;=0,0,(2/(2050-S$80+1))*(1-(SUM($E86:S86)/$G$82))*$G$82*'Fixed Data'!Q$52)),0)</f>
        <v>-4.7337961797928596E-2</v>
      </c>
      <c r="U86" s="21">
        <f>IF($G$82&lt;0,(IF(2050-T$80&lt;=0,0,(2/(2050-T$80+1))*(1-(SUM($E86:T86)/$G$82))*$G$82*'Fixed Data'!R$52)),0)</f>
        <v>-4.2078188264825414E-2</v>
      </c>
      <c r="V86" s="21">
        <f>IF($G$82&lt;0,(IF(2050-U$80&lt;=0,0,(2/(2050-U$80+1))*(1-(SUM($E86:U86)/$G$82))*$G$82*'Fixed Data'!S$52)),0)</f>
        <v>-3.681841473172226E-2</v>
      </c>
      <c r="W86" s="21">
        <f>IF($G$82&lt;0,(IF(2050-V$80&lt;=0,0,(2/(2050-V$80+1))*(1-(SUM($E86:V86)/$G$82))*$G$82*'Fixed Data'!T$52)),0)</f>
        <v>-3.1558641198619064E-2</v>
      </c>
      <c r="X86" s="21">
        <f>IF($G$82&lt;0,(IF(2050-W$80&lt;=0,0,(2/(2050-W$80+1))*(1-(SUM($E86:W86)/$G$82))*$G$82*'Fixed Data'!U$52)),0)</f>
        <v>-2.6298867665515886E-2</v>
      </c>
      <c r="Y86" s="21">
        <f>IF($G$82&lt;0,(IF(2050-X$80&lt;=0,0,(2/(2050-X$80+1))*(1-(SUM($E86:X86)/$G$82))*$G$82*'Fixed Data'!V$52)),0)</f>
        <v>-2.1039094132412745E-2</v>
      </c>
      <c r="Z86" s="21">
        <f>IF($G$82&lt;0,(IF(2050-Y$80&lt;=0,0,(2/(2050-Y$80+1))*(1-(SUM($E86:Y86)/$G$82))*$G$82*'Fixed Data'!W$52)),0)</f>
        <v>-1.5779320599309532E-2</v>
      </c>
      <c r="AA86" s="21">
        <f>IF($G$82&lt;0,(IF(2050-Z$80&lt;=0,0,(2/(2050-Z$80+1))*(1-(SUM($E86:Z86)/$G$82))*$G$82*'Fixed Data'!X$52)),0)</f>
        <v>-1.0519547066206354E-2</v>
      </c>
      <c r="AB86" s="21">
        <f>IF($G$82&lt;0,(IF(2050-AA$80&lt;=0,0,(2/(2050-AA$80+1))*(1-(SUM($E86:AA86)/$G$82))*$G$82*'Fixed Data'!Y$52)),0)</f>
        <v>-5.259773533103267E-3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386</v>
      </c>
      <c r="C87" t="s">
        <v>387</v>
      </c>
      <c r="D87" t="s">
        <v>364</v>
      </c>
      <c r="E87" s="18"/>
      <c r="F87" s="18"/>
      <c r="G87" s="18"/>
      <c r="H87" s="18"/>
      <c r="I87" s="21">
        <f>IF($H$82&lt;0,(IF(2050-H$80&lt;=0,0,(2/(2050-H$80+1))*(1-(SUM($E87:H87)/$H$82))*$H$82*'Fixed Data'!F$52)),0)</f>
        <v>-0.11571501772826985</v>
      </c>
      <c r="J87" s="21">
        <f>IF($H$82&lt;0,(IF(2050-I$80&lt;=0,0,(2/(2050-I$80+1))*(1-(SUM($E87:I87)/$H$82))*$H$82*'Fixed Data'!G$52)),0)</f>
        <v>-0.10992926684185637</v>
      </c>
      <c r="K87" s="21">
        <f>IF($H$82&lt;0,(IF(2050-J$80&lt;=0,0,(2/(2050-J$80+1))*(1-(SUM($E87:J87)/$H$82))*$H$82*'Fixed Data'!H$52)),0)</f>
        <v>-0.10414351595544287</v>
      </c>
      <c r="L87" s="21">
        <f>IF($H$82&lt;0,(IF(2050-K$80&lt;=0,0,(2/(2050-K$80+1))*(1-(SUM($E87:K87)/$H$82))*$H$82*'Fixed Data'!I$52)),0)</f>
        <v>-9.8357765069029365E-2</v>
      </c>
      <c r="M87" s="21">
        <f>IF($H$82&lt;0,(IF(2050-L$80&lt;=0,0,(2/(2050-L$80+1))*(1-(SUM($E87:L87)/$H$82))*$H$82*'Fixed Data'!J$52)),0)</f>
        <v>-9.2572014182615875E-2</v>
      </c>
      <c r="N87" s="21">
        <f>IF($H$82&lt;0,(IF(2050-M$80&lt;=0,0,(2/(2050-M$80+1))*(1-(SUM($E87:M87)/$H$82))*$H$82*'Fixed Data'!K$52)),0)</f>
        <v>-8.6786263296202384E-2</v>
      </c>
      <c r="O87" s="21">
        <f>IF($H$82&lt;0,(IF(2050-N$80&lt;=0,0,(2/(2050-N$80+1))*(1-(SUM($E87:N87)/$H$82))*$H$82*'Fixed Data'!L$52)),0)</f>
        <v>-8.1000512409788894E-2</v>
      </c>
      <c r="P87" s="21">
        <f>IF($H$82&lt;0,(IF(2050-O$80&lt;=0,0,(2/(2050-O$80+1))*(1-(SUM($E87:O87)/$H$82))*$H$82*'Fixed Data'!M$52)),0)</f>
        <v>-7.5214761523375417E-2</v>
      </c>
      <c r="Q87" s="21">
        <f>IF($H$82&lt;0,(IF(2050-P$80&lt;=0,0,(2/(2050-P$80+1))*(1-(SUM($E87:P87)/$H$82))*$H$82*'Fixed Data'!N$52)),0)</f>
        <v>-6.9429010636961899E-2</v>
      </c>
      <c r="R87" s="21">
        <f>IF($H$82&lt;0,(IF(2050-Q$80&lt;=0,0,(2/(2050-Q$80+1))*(1-(SUM($E87:Q87)/$H$82))*$H$82*'Fixed Data'!O$52)),0)</f>
        <v>-6.3643259750548395E-2</v>
      </c>
      <c r="S87" s="21">
        <f>IF($H$82&lt;0,(IF(2050-R$80&lt;=0,0,(2/(2050-R$80+1))*(1-(SUM($E87:R87)/$H$82))*$H$82*'Fixed Data'!P$52)),0)</f>
        <v>-5.7857508864134918E-2</v>
      </c>
      <c r="T87" s="21">
        <f>IF($H$82&lt;0,(IF(2050-S$80&lt;=0,0,(2/(2050-S$80+1))*(1-(SUM($E87:S87)/$H$82))*$H$82*'Fixed Data'!Q$52)),0)</f>
        <v>-5.2071757977721449E-2</v>
      </c>
      <c r="U87" s="21">
        <f>IF($H$82&lt;0,(IF(2050-T$80&lt;=0,0,(2/(2050-T$80+1))*(1-(SUM($E87:T87)/$H$82))*$H$82*'Fixed Data'!R$52)),0)</f>
        <v>-4.6286007091307958E-2</v>
      </c>
      <c r="V87" s="21">
        <f>IF($H$82&lt;0,(IF(2050-U$80&lt;=0,0,(2/(2050-U$80+1))*(1-(SUM($E87:U87)/$H$82))*$H$82*'Fixed Data'!S$52)),0)</f>
        <v>-4.050025620489444E-2</v>
      </c>
      <c r="W87" s="21">
        <f>IF($H$82&lt;0,(IF(2050-V$80&lt;=0,0,(2/(2050-V$80+1))*(1-(SUM($E87:V87)/$H$82))*$H$82*'Fixed Data'!T$52)),0)</f>
        <v>-3.4714505318480984E-2</v>
      </c>
      <c r="X87" s="21">
        <f>IF($H$82&lt;0,(IF(2050-W$80&lt;=0,0,(2/(2050-W$80+1))*(1-(SUM($E87:W87)/$H$82))*$H$82*'Fixed Data'!U$52)),0)</f>
        <v>-2.8928754432067497E-2</v>
      </c>
      <c r="Y87" s="21">
        <f>IF($H$82&lt;0,(IF(2050-X$80&lt;=0,0,(2/(2050-X$80+1))*(1-(SUM($E87:X87)/$H$82))*$H$82*'Fixed Data'!V$52)),0)</f>
        <v>-2.3143003545653944E-2</v>
      </c>
      <c r="Z87" s="21">
        <f>IF($H$82&lt;0,(IF(2050-Y$80&lt;=0,0,(2/(2050-Y$80+1))*(1-(SUM($E87:Y87)/$H$82))*$H$82*'Fixed Data'!W$52)),0)</f>
        <v>-1.7357252659240485E-2</v>
      </c>
      <c r="AA87" s="21">
        <f>IF($H$82&lt;0,(IF(2050-Z$80&lt;=0,0,(2/(2050-Z$80+1))*(1-(SUM($E87:Z87)/$H$82))*$H$82*'Fixed Data'!X$52)),0)</f>
        <v>-1.1571501772827033E-2</v>
      </c>
      <c r="AB87" s="21">
        <f>IF($H$82&lt;0,(IF(2050-AA$80&lt;=0,0,(2/(2050-AA$80+1))*(1-(SUM($E87:AA87)/$H$82))*$H$82*'Fixed Data'!Y$52)),0)</f>
        <v>-5.7857508864134722E-3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388</v>
      </c>
      <c r="C88" t="s">
        <v>389</v>
      </c>
      <c r="D88" t="s">
        <v>364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390</v>
      </c>
      <c r="C89" t="s">
        <v>391</v>
      </c>
      <c r="D89" t="s">
        <v>364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392</v>
      </c>
      <c r="C90" t="s">
        <v>393</v>
      </c>
      <c r="D90" t="s">
        <v>364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394</v>
      </c>
      <c r="C91" t="s">
        <v>395</v>
      </c>
      <c r="D91" t="s">
        <v>364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396</v>
      </c>
      <c r="C92" t="s">
        <v>397</v>
      </c>
      <c r="D92" t="s">
        <v>364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398</v>
      </c>
      <c r="C93" t="s">
        <v>399</v>
      </c>
      <c r="D93" t="s">
        <v>364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400</v>
      </c>
      <c r="C94" t="s">
        <v>401</v>
      </c>
      <c r="D94" t="s">
        <v>364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402</v>
      </c>
      <c r="C95" t="s">
        <v>403</v>
      </c>
      <c r="D95" t="s">
        <v>364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404</v>
      </c>
      <c r="C96" t="s">
        <v>405</v>
      </c>
      <c r="D96" t="s">
        <v>364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406</v>
      </c>
      <c r="C97" t="s">
        <v>407</v>
      </c>
      <c r="D97" t="s">
        <v>364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408</v>
      </c>
      <c r="C98" t="s">
        <v>409</v>
      </c>
      <c r="D98" t="s">
        <v>364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410</v>
      </c>
      <c r="C99" t="s">
        <v>411</v>
      </c>
      <c r="D99" t="s">
        <v>364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412</v>
      </c>
      <c r="C100" t="s">
        <v>413</v>
      </c>
      <c r="D100" t="s">
        <v>364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414</v>
      </c>
      <c r="C101" t="s">
        <v>415</v>
      </c>
      <c r="D101" t="s">
        <v>364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416</v>
      </c>
      <c r="C102" t="s">
        <v>417</v>
      </c>
      <c r="D102" t="s">
        <v>364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418</v>
      </c>
      <c r="C103" t="s">
        <v>419</v>
      </c>
      <c r="D103" t="s">
        <v>364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420</v>
      </c>
      <c r="C104" t="s">
        <v>421</v>
      </c>
      <c r="D104" t="s">
        <v>364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422</v>
      </c>
      <c r="C105" t="s">
        <v>423</v>
      </c>
      <c r="D105" t="s">
        <v>364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424</v>
      </c>
      <c r="C106" t="s">
        <v>425</v>
      </c>
      <c r="D106" t="s">
        <v>364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426</v>
      </c>
      <c r="C107" t="s">
        <v>427</v>
      </c>
      <c r="D107" t="s">
        <v>364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494</v>
      </c>
      <c r="C108" t="s">
        <v>495</v>
      </c>
      <c r="D108" t="s">
        <v>364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496</v>
      </c>
      <c r="C109" t="s">
        <v>497</v>
      </c>
      <c r="D109" t="s">
        <v>364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498</v>
      </c>
      <c r="C110" t="s">
        <v>499</v>
      </c>
      <c r="D110" t="s">
        <v>364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500</v>
      </c>
      <c r="C111" t="s">
        <v>501</v>
      </c>
      <c r="D111" t="s">
        <v>364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502</v>
      </c>
      <c r="C112" t="s">
        <v>503</v>
      </c>
      <c r="D112" t="s">
        <v>364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504</v>
      </c>
      <c r="C113" t="s">
        <v>505</v>
      </c>
      <c r="D113" t="s">
        <v>364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506</v>
      </c>
      <c r="C114" t="s">
        <v>507</v>
      </c>
      <c r="D114" t="s">
        <v>364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508</v>
      </c>
      <c r="C115" t="s">
        <v>509</v>
      </c>
      <c r="D115" t="s">
        <v>364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510</v>
      </c>
      <c r="C116" t="s">
        <v>511</v>
      </c>
      <c r="D116" t="s">
        <v>364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512</v>
      </c>
      <c r="C117" t="s">
        <v>513</v>
      </c>
      <c r="D117" t="s">
        <v>364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514</v>
      </c>
      <c r="C118" t="s">
        <v>515</v>
      </c>
      <c r="D118" t="s">
        <v>364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516</v>
      </c>
      <c r="C119" t="s">
        <v>517</v>
      </c>
      <c r="D119" t="s">
        <v>364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518</v>
      </c>
      <c r="C120" t="s">
        <v>519</v>
      </c>
      <c r="D120" t="s">
        <v>364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520</v>
      </c>
      <c r="C121" t="s">
        <v>521</v>
      </c>
      <c r="D121" t="s">
        <v>364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522</v>
      </c>
      <c r="C122" t="s">
        <v>523</v>
      </c>
      <c r="D122" t="s">
        <v>364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524</v>
      </c>
      <c r="C123" t="s">
        <v>525</v>
      </c>
      <c r="D123" t="s">
        <v>364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526</v>
      </c>
      <c r="C124" t="s">
        <v>527</v>
      </c>
      <c r="D124" t="s">
        <v>364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528</v>
      </c>
      <c r="C125" t="s">
        <v>529</v>
      </c>
      <c r="D125" t="s">
        <v>364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530</v>
      </c>
      <c r="C126" t="s">
        <v>531</v>
      </c>
      <c r="D126" t="s">
        <v>364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532</v>
      </c>
      <c r="C127" t="s">
        <v>533</v>
      </c>
      <c r="D127" t="s">
        <v>364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428</v>
      </c>
      <c r="C128" t="s">
        <v>429</v>
      </c>
      <c r="D128" t="s">
        <v>364</v>
      </c>
      <c r="E128" s="21">
        <f>SUM(E84:E127)</f>
        <v>0</v>
      </c>
      <c r="F128" s="21">
        <f t="shared" ref="F128:AW128" si="10">SUM(F84:F127)</f>
        <v>-0.10125064051223612</v>
      </c>
      <c r="G128" s="21">
        <f t="shared" si="10"/>
        <v>-0.20250128102447223</v>
      </c>
      <c r="H128" s="21">
        <f t="shared" si="10"/>
        <v>-0.30375192153670838</v>
      </c>
      <c r="I128" s="21">
        <f t="shared" si="10"/>
        <v>-0.40500256204894447</v>
      </c>
      <c r="J128" s="21">
        <f t="shared" si="10"/>
        <v>-0.38475243394649733</v>
      </c>
      <c r="K128" s="21">
        <f t="shared" si="10"/>
        <v>-0.36450230584405002</v>
      </c>
      <c r="L128" s="21">
        <f t="shared" si="10"/>
        <v>-0.34425217774160277</v>
      </c>
      <c r="M128" s="21">
        <f t="shared" si="10"/>
        <v>-0.32400204963915558</v>
      </c>
      <c r="N128" s="21">
        <f t="shared" si="10"/>
        <v>-0.30375192153670838</v>
      </c>
      <c r="O128" s="21">
        <f t="shared" si="10"/>
        <v>-0.28350179343426118</v>
      </c>
      <c r="P128" s="21">
        <f t="shared" si="10"/>
        <v>-0.26325166533181393</v>
      </c>
      <c r="Q128" s="21">
        <f t="shared" si="10"/>
        <v>-0.24300153722936674</v>
      </c>
      <c r="R128" s="21">
        <f t="shared" si="10"/>
        <v>-0.22275140912691949</v>
      </c>
      <c r="S128" s="21">
        <f t="shared" si="10"/>
        <v>-0.20250128102447229</v>
      </c>
      <c r="T128" s="21">
        <f t="shared" si="10"/>
        <v>-0.18225115292202507</v>
      </c>
      <c r="U128" s="21">
        <f t="shared" si="10"/>
        <v>-0.16200102481957779</v>
      </c>
      <c r="V128" s="21">
        <f t="shared" si="10"/>
        <v>-0.14175089671713056</v>
      </c>
      <c r="W128" s="21">
        <f t="shared" si="10"/>
        <v>-0.12150076861468337</v>
      </c>
      <c r="X128" s="21">
        <f t="shared" si="10"/>
        <v>-0.10125064051223612</v>
      </c>
      <c r="Y128" s="21">
        <f t="shared" si="10"/>
        <v>-8.1000512409788894E-2</v>
      </c>
      <c r="Z128" s="21">
        <f t="shared" si="10"/>
        <v>-6.0750384307341733E-2</v>
      </c>
      <c r="AA128" s="21">
        <f t="shared" si="10"/>
        <v>-4.0500256204894482E-2</v>
      </c>
      <c r="AB128" s="21">
        <f t="shared" si="10"/>
        <v>-2.0250128102447286E-2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430</v>
      </c>
      <c r="C129" t="s">
        <v>431</v>
      </c>
      <c r="D129" t="s">
        <v>364</v>
      </c>
      <c r="E129" s="21">
        <v>0</v>
      </c>
      <c r="F129" s="21">
        <f>E131</f>
        <v>-1.2150076861468335</v>
      </c>
      <c r="G129" s="21">
        <f t="shared" ref="G129:AW129" si="11">F131</f>
        <v>-2.3287647317814306</v>
      </c>
      <c r="H129" s="21">
        <f t="shared" si="11"/>
        <v>-3.3412711369037922</v>
      </c>
      <c r="I129" s="21">
        <f t="shared" si="11"/>
        <v>-4.2525269015139173</v>
      </c>
      <c r="J129" s="21">
        <f t="shared" si="11"/>
        <v>-3.847524339464973</v>
      </c>
      <c r="K129" s="21">
        <f t="shared" si="11"/>
        <v>-3.4627719055184758</v>
      </c>
      <c r="L129" s="21">
        <f t="shared" si="11"/>
        <v>-3.0982695996744258</v>
      </c>
      <c r="M129" s="21">
        <f t="shared" si="11"/>
        <v>-2.7540174219328231</v>
      </c>
      <c r="N129" s="21">
        <f t="shared" si="11"/>
        <v>-2.4300153722936675</v>
      </c>
      <c r="O129" s="21">
        <f t="shared" si="11"/>
        <v>-2.1262634507569591</v>
      </c>
      <c r="P129" s="21">
        <f t="shared" si="11"/>
        <v>-1.8427616573226979</v>
      </c>
      <c r="Q129" s="21">
        <f t="shared" si="11"/>
        <v>-1.5795099919908839</v>
      </c>
      <c r="R129" s="21">
        <f t="shared" si="11"/>
        <v>-1.3365084547615171</v>
      </c>
      <c r="S129" s="21">
        <f t="shared" si="11"/>
        <v>-1.1137570456345975</v>
      </c>
      <c r="T129" s="21">
        <f t="shared" si="11"/>
        <v>-0.91125576461012525</v>
      </c>
      <c r="U129" s="21">
        <f t="shared" si="11"/>
        <v>-0.72900461168810016</v>
      </c>
      <c r="V129" s="21">
        <f t="shared" si="11"/>
        <v>-0.56700358686852237</v>
      </c>
      <c r="W129" s="21">
        <f t="shared" si="11"/>
        <v>-0.42525269015139178</v>
      </c>
      <c r="X129" s="21">
        <f t="shared" si="11"/>
        <v>-0.30375192153670838</v>
      </c>
      <c r="Y129" s="21">
        <f t="shared" si="11"/>
        <v>-0.20250128102447226</v>
      </c>
      <c r="Z129" s="21">
        <f t="shared" si="11"/>
        <v>-0.12150076861468337</v>
      </c>
      <c r="AA129" s="21">
        <f t="shared" si="11"/>
        <v>-6.0750384307341636E-2</v>
      </c>
      <c r="AB129" s="21">
        <f t="shared" si="11"/>
        <v>-2.0250128102447154E-2</v>
      </c>
      <c r="AC129" s="21">
        <f t="shared" si="11"/>
        <v>1.3183898417423734E-16</v>
      </c>
      <c r="AD129" s="21">
        <f t="shared" si="11"/>
        <v>1.3183898417423734E-16</v>
      </c>
      <c r="AE129" s="21">
        <f t="shared" si="11"/>
        <v>1.3183898417423734E-16</v>
      </c>
      <c r="AF129" s="21">
        <f t="shared" si="11"/>
        <v>1.3183898417423734E-16</v>
      </c>
      <c r="AG129" s="21">
        <f t="shared" si="11"/>
        <v>1.3183898417423734E-16</v>
      </c>
      <c r="AH129" s="21">
        <f t="shared" si="11"/>
        <v>1.3183898417423734E-16</v>
      </c>
      <c r="AI129" s="21">
        <f t="shared" si="11"/>
        <v>1.3183898417423734E-16</v>
      </c>
      <c r="AJ129" s="21">
        <f t="shared" si="11"/>
        <v>1.3183898417423734E-16</v>
      </c>
      <c r="AK129" s="21">
        <f t="shared" si="11"/>
        <v>1.3183898417423734E-16</v>
      </c>
      <c r="AL129" s="21">
        <f t="shared" si="11"/>
        <v>1.3183898417423734E-16</v>
      </c>
      <c r="AM129" s="21">
        <f t="shared" si="11"/>
        <v>1.3183898417423734E-16</v>
      </c>
      <c r="AN129" s="21">
        <f t="shared" si="11"/>
        <v>1.3183898417423734E-16</v>
      </c>
      <c r="AO129" s="21">
        <f t="shared" si="11"/>
        <v>1.3183898417423734E-16</v>
      </c>
      <c r="AP129" s="21">
        <f t="shared" si="11"/>
        <v>1.3183898417423734E-16</v>
      </c>
      <c r="AQ129" s="21">
        <f t="shared" si="11"/>
        <v>1.3183898417423734E-16</v>
      </c>
      <c r="AR129" s="21">
        <f t="shared" si="11"/>
        <v>1.3183898417423734E-16</v>
      </c>
      <c r="AS129" s="21">
        <f t="shared" si="11"/>
        <v>1.3183898417423734E-16</v>
      </c>
      <c r="AT129" s="21">
        <f t="shared" si="11"/>
        <v>1.3183898417423734E-16</v>
      </c>
      <c r="AU129" s="21">
        <f t="shared" si="11"/>
        <v>1.3183898417423734E-16</v>
      </c>
      <c r="AV129" s="21">
        <f t="shared" si="11"/>
        <v>1.3183898417423734E-16</v>
      </c>
      <c r="AW129" s="21">
        <f t="shared" si="11"/>
        <v>1.3183898417423734E-16</v>
      </c>
      <c r="AX129" s="21">
        <f>AW131</f>
        <v>1.3183898417423734E-16</v>
      </c>
      <c r="AY129" s="21">
        <f>AX131</f>
        <v>1.3183898417423734E-16</v>
      </c>
      <c r="AZ129" s="21">
        <f>AY131</f>
        <v>1.3183898417423734E-16</v>
      </c>
      <c r="BA129" s="21">
        <f>AZ131</f>
        <v>1.3183898417423734E-16</v>
      </c>
      <c r="BB129" s="21">
        <f>BA131</f>
        <v>1.3183898417423734E-16</v>
      </c>
    </row>
    <row r="130" spans="1:54" ht="15" customHeight="1" outlineLevel="2">
      <c r="A130" s="8"/>
      <c r="B130" t="s">
        <v>432</v>
      </c>
      <c r="C130" t="s">
        <v>433</v>
      </c>
      <c r="D130" t="s">
        <v>364</v>
      </c>
      <c r="E130" s="21">
        <f>E131*(1/(1+'Fixed Data'!$B$10))</f>
        <v>-1.1691759874392165</v>
      </c>
      <c r="F130" s="21">
        <f>F131*(1/(1+'Fixed Data'!$B$10))</f>
        <v>-2.2409206425918313</v>
      </c>
      <c r="G130" s="21">
        <f>G131*(1/(1+'Fixed Data'!$B$10))</f>
        <v>-3.2152339654578452</v>
      </c>
      <c r="H130" s="21">
        <f>H131*(1/(1+'Fixed Data'!$B$10))</f>
        <v>-4.0921159560372571</v>
      </c>
      <c r="I130" s="21">
        <f>I131*(1/(1+'Fixed Data'!$B$10))</f>
        <v>-3.702390626890852</v>
      </c>
      <c r="J130" s="21">
        <f>J131*(1/(1+'Fixed Data'!$B$10))</f>
        <v>-3.3321515642017672</v>
      </c>
      <c r="K130" s="21">
        <f>K131*(1/(1+'Fixed Data'!$B$10))</f>
        <v>-2.9813987679700023</v>
      </c>
      <c r="L130" s="21">
        <f>L131*(1/(1+'Fixed Data'!$B$10))</f>
        <v>-2.6501322381955577</v>
      </c>
      <c r="M130" s="21">
        <f>M131*(1/(1+'Fixed Data'!$B$10))</f>
        <v>-2.3383519748784334</v>
      </c>
      <c r="N130" s="21">
        <f>N131*(1/(1+'Fixed Data'!$B$10))</f>
        <v>-2.046057978018629</v>
      </c>
      <c r="O130" s="21">
        <f>O131*(1/(1+'Fixed Data'!$B$10))</f>
        <v>-1.7732502476161454</v>
      </c>
      <c r="P130" s="21">
        <f>P131*(1/(1+'Fixed Data'!$B$10))</f>
        <v>-1.5199287836709816</v>
      </c>
      <c r="Q130" s="21">
        <f>Q131*(1/(1+'Fixed Data'!$B$10))</f>
        <v>-1.2860935861831382</v>
      </c>
      <c r="R130" s="21">
        <f>R131*(1/(1+'Fixed Data'!$B$10))</f>
        <v>-1.0717446551526151</v>
      </c>
      <c r="S130" s="21">
        <f>S131*(1/(1+'Fixed Data'!$B$10))</f>
        <v>-0.87688199057941241</v>
      </c>
      <c r="T130" s="21">
        <f>T131*(1/(1+'Fixed Data'!$B$10))</f>
        <v>-0.70150559246352984</v>
      </c>
      <c r="U130" s="21">
        <f>U131*(1/(1+'Fixed Data'!$B$10))</f>
        <v>-0.5456154608049677</v>
      </c>
      <c r="V130" s="21">
        <f>V131*(1/(1+'Fixed Data'!$B$10))</f>
        <v>-0.40921159560372578</v>
      </c>
      <c r="W130" s="21">
        <f>W131*(1/(1+'Fixed Data'!$B$10))</f>
        <v>-0.29229399685980412</v>
      </c>
      <c r="X130" s="21">
        <f>X131*(1/(1+'Fixed Data'!$B$10))</f>
        <v>-0.19486266457320275</v>
      </c>
      <c r="Y130" s="21">
        <f>Y131*(1/(1+'Fixed Data'!$B$10))</f>
        <v>-0.11691759874392166</v>
      </c>
      <c r="Z130" s="21">
        <f>Z131*(1/(1+'Fixed Data'!$B$10))</f>
        <v>-5.845879937196078E-2</v>
      </c>
      <c r="AA130" s="21">
        <f>AA131*(1/(1+'Fixed Data'!$B$10))</f>
        <v>-1.9486266457320205E-2</v>
      </c>
      <c r="AB130" s="21">
        <f>AB131*(1/(1+'Fixed Data'!$B$10))</f>
        <v>1.2686584312378499E-16</v>
      </c>
      <c r="AC130" s="21">
        <f>AC131*(1/(1+'Fixed Data'!$B$10))</f>
        <v>1.2686584312378499E-16</v>
      </c>
      <c r="AD130" s="21">
        <f>AD131*(1/(1+'Fixed Data'!$B$10))</f>
        <v>1.2686584312378499E-16</v>
      </c>
      <c r="AE130" s="21">
        <f>AE131*(1/(1+'Fixed Data'!$B$10))</f>
        <v>1.2686584312378499E-16</v>
      </c>
      <c r="AF130" s="21">
        <f>AF131*(1/(1+'Fixed Data'!$B$10))</f>
        <v>1.2686584312378499E-16</v>
      </c>
      <c r="AG130" s="21">
        <f>AG131*(1/(1+'Fixed Data'!$B$10))</f>
        <v>1.2686584312378499E-16</v>
      </c>
      <c r="AH130" s="21">
        <f>AH131*(1/(1+'Fixed Data'!$B$10))</f>
        <v>1.2686584312378499E-16</v>
      </c>
      <c r="AI130" s="21">
        <f>AI131*(1/(1+'Fixed Data'!$B$10))</f>
        <v>1.2686584312378499E-16</v>
      </c>
      <c r="AJ130" s="21">
        <f>AJ131*(1/(1+'Fixed Data'!$B$10))</f>
        <v>1.2686584312378499E-16</v>
      </c>
      <c r="AK130" s="21">
        <f>AK131*(1/(1+'Fixed Data'!$B$10))</f>
        <v>1.2686584312378499E-16</v>
      </c>
      <c r="AL130" s="21">
        <f>AL131*(1/(1+'Fixed Data'!$B$10))</f>
        <v>1.2686584312378499E-16</v>
      </c>
      <c r="AM130" s="21">
        <f>AM131*(1/(1+'Fixed Data'!$B$10))</f>
        <v>1.2686584312378499E-16</v>
      </c>
      <c r="AN130" s="21">
        <f>AN131*(1/(1+'Fixed Data'!$B$10))</f>
        <v>1.2686584312378499E-16</v>
      </c>
      <c r="AO130" s="21">
        <f>AO131*(1/(1+'Fixed Data'!$B$10))</f>
        <v>1.2686584312378499E-16</v>
      </c>
      <c r="AP130" s="21">
        <f>AP131*(1/(1+'Fixed Data'!$B$10))</f>
        <v>1.2686584312378499E-16</v>
      </c>
      <c r="AQ130" s="21">
        <f>AQ131*(1/(1+'Fixed Data'!$B$10))</f>
        <v>1.2686584312378499E-16</v>
      </c>
      <c r="AR130" s="21">
        <f>AR131*(1/(1+'Fixed Data'!$B$10))</f>
        <v>1.2686584312378499E-16</v>
      </c>
      <c r="AS130" s="21">
        <f>AS131*(1/(1+'Fixed Data'!$B$10))</f>
        <v>1.2686584312378499E-16</v>
      </c>
      <c r="AT130" s="21">
        <f>AT131*(1/(1+'Fixed Data'!$B$10))</f>
        <v>1.2686584312378499E-16</v>
      </c>
      <c r="AU130" s="21">
        <f>AU131*(1/(1+'Fixed Data'!$B$10))</f>
        <v>1.2686584312378499E-16</v>
      </c>
      <c r="AV130" s="21">
        <f>AV131*(1/(1+'Fixed Data'!$B$10))</f>
        <v>1.2686584312378499E-16</v>
      </c>
      <c r="AW130" s="21">
        <f>AW131*(1/(1+'Fixed Data'!$B$10))</f>
        <v>1.2686584312378499E-16</v>
      </c>
      <c r="AX130" s="21">
        <f>AX131*(1/(1+'Fixed Data'!$B$10))</f>
        <v>1.2686584312378499E-16</v>
      </c>
      <c r="AY130" s="21">
        <f>AY131*(1/(1+'Fixed Data'!$B$10))</f>
        <v>1.2686584312378499E-16</v>
      </c>
      <c r="AZ130" s="21">
        <f>AZ131*(1/(1+'Fixed Data'!$B$10))</f>
        <v>1.2686584312378499E-16</v>
      </c>
      <c r="BA130" s="21">
        <f>BA131*(1/(1+'Fixed Data'!$B$10))</f>
        <v>1.2686584312378499E-16</v>
      </c>
      <c r="BB130" s="21">
        <f>BB131*(1/(1+'Fixed Data'!$B$10))</f>
        <v>1.2686584312378499E-16</v>
      </c>
    </row>
    <row r="131" spans="1:54" ht="13.9" customHeight="1" outlineLevel="2">
      <c r="A131" s="8"/>
      <c r="B131" t="s">
        <v>434</v>
      </c>
      <c r="C131" t="s">
        <v>435</v>
      </c>
      <c r="D131" t="s">
        <v>364</v>
      </c>
      <c r="E131" s="21">
        <f t="shared" ref="E131:BB131" si="12">E82-E128+E129</f>
        <v>-1.2150076861468335</v>
      </c>
      <c r="F131" s="21">
        <f t="shared" si="12"/>
        <v>-2.3287647317814306</v>
      </c>
      <c r="G131" s="21">
        <f t="shared" si="12"/>
        <v>-3.3412711369037922</v>
      </c>
      <c r="H131" s="21">
        <f t="shared" si="12"/>
        <v>-4.2525269015139173</v>
      </c>
      <c r="I131" s="21">
        <f t="shared" si="12"/>
        <v>-3.847524339464973</v>
      </c>
      <c r="J131" s="21">
        <f t="shared" si="12"/>
        <v>-3.4627719055184758</v>
      </c>
      <c r="K131" s="21">
        <f t="shared" si="12"/>
        <v>-3.0982695996744258</v>
      </c>
      <c r="L131" s="21">
        <f t="shared" si="12"/>
        <v>-2.7540174219328231</v>
      </c>
      <c r="M131" s="21">
        <f t="shared" si="12"/>
        <v>-2.4300153722936675</v>
      </c>
      <c r="N131" s="21">
        <f t="shared" si="12"/>
        <v>-2.1262634507569591</v>
      </c>
      <c r="O131" s="21">
        <f t="shared" si="12"/>
        <v>-1.8427616573226979</v>
      </c>
      <c r="P131" s="21">
        <f t="shared" si="12"/>
        <v>-1.5795099919908839</v>
      </c>
      <c r="Q131" s="21">
        <f t="shared" si="12"/>
        <v>-1.3365084547615171</v>
      </c>
      <c r="R131" s="21">
        <f t="shared" si="12"/>
        <v>-1.1137570456345975</v>
      </c>
      <c r="S131" s="21">
        <f t="shared" si="12"/>
        <v>-0.91125576461012525</v>
      </c>
      <c r="T131" s="21">
        <f t="shared" si="12"/>
        <v>-0.72900461168810016</v>
      </c>
      <c r="U131" s="21">
        <f t="shared" si="12"/>
        <v>-0.56700358686852237</v>
      </c>
      <c r="V131" s="21">
        <f t="shared" si="12"/>
        <v>-0.42525269015139178</v>
      </c>
      <c r="W131" s="21">
        <f t="shared" si="12"/>
        <v>-0.30375192153670838</v>
      </c>
      <c r="X131" s="21">
        <f t="shared" si="12"/>
        <v>-0.20250128102447226</v>
      </c>
      <c r="Y131" s="21">
        <f t="shared" si="12"/>
        <v>-0.12150076861468337</v>
      </c>
      <c r="Z131" s="21">
        <f t="shared" si="12"/>
        <v>-6.0750384307341636E-2</v>
      </c>
      <c r="AA131" s="21">
        <f t="shared" si="12"/>
        <v>-2.0250128102447154E-2</v>
      </c>
      <c r="AB131" s="21">
        <f t="shared" si="12"/>
        <v>1.3183898417423734E-16</v>
      </c>
      <c r="AC131" s="21">
        <f t="shared" si="12"/>
        <v>1.3183898417423734E-16</v>
      </c>
      <c r="AD131" s="21">
        <f t="shared" si="12"/>
        <v>1.3183898417423734E-16</v>
      </c>
      <c r="AE131" s="21">
        <f t="shared" si="12"/>
        <v>1.3183898417423734E-16</v>
      </c>
      <c r="AF131" s="21">
        <f t="shared" si="12"/>
        <v>1.3183898417423734E-16</v>
      </c>
      <c r="AG131" s="21">
        <f t="shared" si="12"/>
        <v>1.3183898417423734E-16</v>
      </c>
      <c r="AH131" s="21">
        <f t="shared" si="12"/>
        <v>1.3183898417423734E-16</v>
      </c>
      <c r="AI131" s="21">
        <f t="shared" si="12"/>
        <v>1.3183898417423734E-16</v>
      </c>
      <c r="AJ131" s="21">
        <f t="shared" si="12"/>
        <v>1.3183898417423734E-16</v>
      </c>
      <c r="AK131" s="21">
        <f t="shared" si="12"/>
        <v>1.3183898417423734E-16</v>
      </c>
      <c r="AL131" s="21">
        <f t="shared" si="12"/>
        <v>1.3183898417423734E-16</v>
      </c>
      <c r="AM131" s="21">
        <f t="shared" si="12"/>
        <v>1.3183898417423734E-16</v>
      </c>
      <c r="AN131" s="21">
        <f t="shared" si="12"/>
        <v>1.3183898417423734E-16</v>
      </c>
      <c r="AO131" s="21">
        <f t="shared" si="12"/>
        <v>1.3183898417423734E-16</v>
      </c>
      <c r="AP131" s="21">
        <f t="shared" si="12"/>
        <v>1.3183898417423734E-16</v>
      </c>
      <c r="AQ131" s="21">
        <f t="shared" si="12"/>
        <v>1.3183898417423734E-16</v>
      </c>
      <c r="AR131" s="21">
        <f t="shared" si="12"/>
        <v>1.3183898417423734E-16</v>
      </c>
      <c r="AS131" s="21">
        <f t="shared" si="12"/>
        <v>1.3183898417423734E-16</v>
      </c>
      <c r="AT131" s="21">
        <f t="shared" si="12"/>
        <v>1.3183898417423734E-16</v>
      </c>
      <c r="AU131" s="21">
        <f t="shared" si="12"/>
        <v>1.3183898417423734E-16</v>
      </c>
      <c r="AV131" s="21">
        <f t="shared" si="12"/>
        <v>1.3183898417423734E-16</v>
      </c>
      <c r="AW131" s="21">
        <f t="shared" si="12"/>
        <v>1.3183898417423734E-16</v>
      </c>
      <c r="AX131" s="21">
        <f t="shared" si="12"/>
        <v>1.3183898417423734E-16</v>
      </c>
      <c r="AY131" s="21">
        <f t="shared" si="12"/>
        <v>1.3183898417423734E-16</v>
      </c>
      <c r="AZ131" s="21">
        <f t="shared" si="12"/>
        <v>1.3183898417423734E-16</v>
      </c>
      <c r="BA131" s="21">
        <f t="shared" si="12"/>
        <v>1.3183898417423734E-16</v>
      </c>
      <c r="BB131" s="21">
        <f t="shared" si="12"/>
        <v>1.3183898417423734E-16</v>
      </c>
    </row>
    <row r="132" spans="1:54" ht="14.5" outlineLevel="2">
      <c r="A132" s="8"/>
      <c r="B132" t="s">
        <v>436</v>
      </c>
      <c r="C132" t="s">
        <v>437</v>
      </c>
      <c r="D132" t="s">
        <v>364</v>
      </c>
      <c r="E132" s="21">
        <f>AVERAGE(E129:E130)*'Fixed Data'!$B$10</f>
        <v>-2.2915849353808641E-2</v>
      </c>
      <c r="F132" s="21">
        <f>AVERAGE(F129:F130)*'Fixed Data'!$B$10</f>
        <v>-6.7736195243277827E-2</v>
      </c>
      <c r="G132" s="21">
        <f>AVERAGE(G129:G130)*'Fixed Data'!$B$10</f>
        <v>-0.1086623744658898</v>
      </c>
      <c r="H132" s="21">
        <f>AVERAGE(H129:H130)*'Fixed Data'!$B$10</f>
        <v>-0.14569438702164456</v>
      </c>
      <c r="I132" s="21">
        <f>AVERAGE(I129:I130)*'Fixed Data'!$B$10</f>
        <v>-0.15591638355673346</v>
      </c>
      <c r="J132" s="21">
        <f>AVERAGE(J129:J130)*'Fixed Data'!$B$10</f>
        <v>-0.1407216477118681</v>
      </c>
      <c r="K132" s="21">
        <f>AVERAGE(K129:K130)*'Fixed Data'!$B$10</f>
        <v>-0.12630574520037416</v>
      </c>
      <c r="L132" s="21">
        <f>AVERAGE(L129:L130)*'Fixed Data'!$B$10</f>
        <v>-0.11266867602225167</v>
      </c>
      <c r="M132" s="21">
        <f>AVERAGE(M129:M130)*'Fixed Data'!$B$10</f>
        <v>-9.9810440177500626E-2</v>
      </c>
      <c r="N132" s="21">
        <f>AVERAGE(N129:N130)*'Fixed Data'!$B$10</f>
        <v>-8.7731037666121003E-2</v>
      </c>
      <c r="O132" s="21">
        <f>AVERAGE(O129:O130)*'Fixed Data'!$B$10</f>
        <v>-7.6430468488112843E-2</v>
      </c>
      <c r="P132" s="21">
        <f>AVERAGE(P129:P130)*'Fixed Data'!$B$10</f>
        <v>-6.5908732643476117E-2</v>
      </c>
      <c r="Q132" s="21">
        <f>AVERAGE(Q129:Q130)*'Fixed Data'!$B$10</f>
        <v>-5.6165830132210832E-2</v>
      </c>
      <c r="R132" s="21">
        <f>AVERAGE(R129:R130)*'Fixed Data'!$B$10</f>
        <v>-4.7201760954316989E-2</v>
      </c>
      <c r="S132" s="21">
        <f>AVERAGE(S129:S130)*'Fixed Data'!$B$10</f>
        <v>-3.9016525109794593E-2</v>
      </c>
      <c r="T132" s="21">
        <f>AVERAGE(T129:T130)*'Fixed Data'!$B$10</f>
        <v>-3.1610122598643639E-2</v>
      </c>
      <c r="U132" s="21">
        <f>AVERAGE(U129:U130)*'Fixed Data'!$B$10</f>
        <v>-2.4982553420864129E-2</v>
      </c>
      <c r="V132" s="21">
        <f>AVERAGE(V129:V130)*'Fixed Data'!$B$10</f>
        <v>-1.9133817576456064E-2</v>
      </c>
      <c r="W132" s="21">
        <f>AVERAGE(W129:W130)*'Fixed Data'!$B$10</f>
        <v>-1.406391506541944E-2</v>
      </c>
      <c r="X132" s="21">
        <f>AVERAGE(X129:X130)*'Fixed Data'!$B$10</f>
        <v>-9.7728458877542577E-3</v>
      </c>
      <c r="Y132" s="21">
        <f>AVERAGE(Y129:Y130)*'Fixed Data'!$B$10</f>
        <v>-6.2606100434605197E-3</v>
      </c>
      <c r="Z132" s="21">
        <f>AVERAGE(Z129:Z130)*'Fixed Data'!$B$10</f>
        <v>-3.527207532538225E-3</v>
      </c>
      <c r="AA132" s="21">
        <f>AVERAGE(AA129:AA130)*'Fixed Data'!$B$10</f>
        <v>-1.5726383549873721E-3</v>
      </c>
      <c r="AB132" s="21">
        <f>AVERAGE(AB129:AB130)*'Fixed Data'!$B$10</f>
        <v>-3.9690251080796171E-4</v>
      </c>
      <c r="AC132" s="21">
        <f>AVERAGE(AC129:AC130)*'Fixed Data'!$B$10</f>
        <v>5.0706146150412379E-18</v>
      </c>
      <c r="AD132" s="21">
        <f>AVERAGE(AD129:AD130)*'Fixed Data'!$B$10</f>
        <v>5.0706146150412379E-18</v>
      </c>
      <c r="AE132" s="21">
        <f>AVERAGE(AE129:AE130)*'Fixed Data'!$B$10</f>
        <v>5.0706146150412379E-18</v>
      </c>
      <c r="AF132" s="21">
        <f>AVERAGE(AF129:AF130)*'Fixed Data'!$B$10</f>
        <v>5.0706146150412379E-18</v>
      </c>
      <c r="AG132" s="21">
        <f>AVERAGE(AG129:AG130)*'Fixed Data'!$B$10</f>
        <v>5.0706146150412379E-18</v>
      </c>
      <c r="AH132" s="21">
        <f>AVERAGE(AH129:AH130)*'Fixed Data'!$B$10</f>
        <v>5.0706146150412379E-18</v>
      </c>
      <c r="AI132" s="21">
        <f>AVERAGE(AI129:AI130)*'Fixed Data'!$B$10</f>
        <v>5.0706146150412379E-18</v>
      </c>
      <c r="AJ132" s="21">
        <f>AVERAGE(AJ129:AJ130)*'Fixed Data'!$B$10</f>
        <v>5.0706146150412379E-18</v>
      </c>
      <c r="AK132" s="21">
        <f>AVERAGE(AK129:AK130)*'Fixed Data'!$B$10</f>
        <v>5.0706146150412379E-18</v>
      </c>
      <c r="AL132" s="21">
        <f>AVERAGE(AL129:AL130)*'Fixed Data'!$B$10</f>
        <v>5.0706146150412379E-18</v>
      </c>
      <c r="AM132" s="21">
        <f>AVERAGE(AM129:AM130)*'Fixed Data'!$B$10</f>
        <v>5.0706146150412379E-18</v>
      </c>
      <c r="AN132" s="21">
        <f>AVERAGE(AN129:AN130)*'Fixed Data'!$B$10</f>
        <v>5.0706146150412379E-18</v>
      </c>
      <c r="AO132" s="21">
        <f>AVERAGE(AO129:AO130)*'Fixed Data'!$B$10</f>
        <v>5.0706146150412379E-18</v>
      </c>
      <c r="AP132" s="21">
        <f>AVERAGE(AP129:AP130)*'Fixed Data'!$B$10</f>
        <v>5.0706146150412379E-18</v>
      </c>
      <c r="AQ132" s="21">
        <f>AVERAGE(AQ129:AQ130)*'Fixed Data'!$B$10</f>
        <v>5.0706146150412379E-18</v>
      </c>
      <c r="AR132" s="21">
        <f>AVERAGE(AR129:AR130)*'Fixed Data'!$B$10</f>
        <v>5.0706146150412379E-18</v>
      </c>
      <c r="AS132" s="21">
        <f>AVERAGE(AS129:AS130)*'Fixed Data'!$B$10</f>
        <v>5.0706146150412379E-18</v>
      </c>
      <c r="AT132" s="21">
        <f>AVERAGE(AT129:AT130)*'Fixed Data'!$B$10</f>
        <v>5.0706146150412379E-18</v>
      </c>
      <c r="AU132" s="21">
        <f>AVERAGE(AU129:AU130)*'Fixed Data'!$B$10</f>
        <v>5.0706146150412379E-18</v>
      </c>
      <c r="AV132" s="21">
        <f>AVERAGE(AV129:AV130)*'Fixed Data'!$B$10</f>
        <v>5.0706146150412379E-18</v>
      </c>
      <c r="AW132" s="21">
        <f>AVERAGE(AW129:AW130)*'Fixed Data'!$B$10</f>
        <v>5.0706146150412379E-18</v>
      </c>
      <c r="AX132" s="21">
        <f>AVERAGE(AX129:AX130)*'Fixed Data'!$B$10</f>
        <v>5.0706146150412379E-18</v>
      </c>
      <c r="AY132" s="21">
        <f>AVERAGE(AY129:AY130)*'Fixed Data'!$B$10</f>
        <v>5.0706146150412379E-18</v>
      </c>
      <c r="AZ132" s="21">
        <f>AVERAGE(AZ129:AZ130)*'Fixed Data'!$B$10</f>
        <v>5.0706146150412379E-18</v>
      </c>
      <c r="BA132" s="21">
        <f>AVERAGE(BA129:BA130)*'Fixed Data'!$B$10</f>
        <v>5.0706146150412379E-18</v>
      </c>
      <c r="BB132" s="21">
        <f>AVERAGE(BB129:BB130)*'Fixed Data'!$B$10</f>
        <v>5.0706146150412379E-18</v>
      </c>
    </row>
    <row r="133" spans="1:54" ht="14" outlineLevel="2" thickBot="1">
      <c r="A133" s="9"/>
      <c r="B133" s="3" t="s">
        <v>438</v>
      </c>
      <c r="C133" s="7" t="s">
        <v>439</v>
      </c>
      <c r="D133" s="7" t="s">
        <v>364</v>
      </c>
      <c r="E133" s="21">
        <f>E128+E132</f>
        <v>-2.2915849353808641E-2</v>
      </c>
      <c r="F133" s="21">
        <f t="shared" ref="F133:BB133" si="13">F128+F132</f>
        <v>-0.16898683575551393</v>
      </c>
      <c r="G133" s="21">
        <f t="shared" si="13"/>
        <v>-0.31116365549036207</v>
      </c>
      <c r="H133" s="21">
        <f t="shared" si="13"/>
        <v>-0.44944630855835294</v>
      </c>
      <c r="I133" s="21">
        <f t="shared" si="13"/>
        <v>-0.5609189456056779</v>
      </c>
      <c r="J133" s="21">
        <f t="shared" si="13"/>
        <v>-0.5254740816583654</v>
      </c>
      <c r="K133" s="21">
        <f t="shared" si="13"/>
        <v>-0.49080805104442415</v>
      </c>
      <c r="L133" s="21">
        <f t="shared" si="13"/>
        <v>-0.45692085376385444</v>
      </c>
      <c r="M133" s="21">
        <f t="shared" si="13"/>
        <v>-0.4238124898166562</v>
      </c>
      <c r="N133" s="21">
        <f t="shared" si="13"/>
        <v>-0.39148295920282938</v>
      </c>
      <c r="O133" s="21">
        <f t="shared" si="13"/>
        <v>-0.35993226192237404</v>
      </c>
      <c r="P133" s="21">
        <f t="shared" si="13"/>
        <v>-0.32916039797529006</v>
      </c>
      <c r="Q133" s="21">
        <f t="shared" si="13"/>
        <v>-0.29916736736157756</v>
      </c>
      <c r="R133" s="21">
        <f t="shared" si="13"/>
        <v>-0.26995317008123648</v>
      </c>
      <c r="S133" s="21">
        <f t="shared" si="13"/>
        <v>-0.24151780613426688</v>
      </c>
      <c r="T133" s="21">
        <f t="shared" si="13"/>
        <v>-0.21386127552066869</v>
      </c>
      <c r="U133" s="21">
        <f t="shared" si="13"/>
        <v>-0.18698357824044193</v>
      </c>
      <c r="V133" s="21">
        <f t="shared" si="13"/>
        <v>-0.16088471429358664</v>
      </c>
      <c r="W133" s="21">
        <f t="shared" si="13"/>
        <v>-0.1355646836801028</v>
      </c>
      <c r="X133" s="21">
        <f t="shared" si="13"/>
        <v>-0.11102348639999038</v>
      </c>
      <c r="Y133" s="21">
        <f t="shared" si="13"/>
        <v>-8.7261122453249407E-2</v>
      </c>
      <c r="Z133" s="21">
        <f t="shared" si="13"/>
        <v>-6.4277591839879952E-2</v>
      </c>
      <c r="AA133" s="21">
        <f t="shared" si="13"/>
        <v>-4.2072894559881856E-2</v>
      </c>
      <c r="AB133" s="21">
        <f t="shared" si="13"/>
        <v>-2.0647030613255249E-2</v>
      </c>
      <c r="AC133" s="21">
        <f t="shared" si="13"/>
        <v>5.0706146150412379E-18</v>
      </c>
      <c r="AD133" s="21">
        <f t="shared" si="13"/>
        <v>5.0706146150412379E-18</v>
      </c>
      <c r="AE133" s="21">
        <f t="shared" si="13"/>
        <v>5.0706146150412379E-18</v>
      </c>
      <c r="AF133" s="21">
        <f t="shared" si="13"/>
        <v>5.0706146150412379E-18</v>
      </c>
      <c r="AG133" s="21">
        <f t="shared" si="13"/>
        <v>5.0706146150412379E-18</v>
      </c>
      <c r="AH133" s="21">
        <f t="shared" si="13"/>
        <v>5.0706146150412379E-18</v>
      </c>
      <c r="AI133" s="21">
        <f t="shared" si="13"/>
        <v>5.0706146150412379E-18</v>
      </c>
      <c r="AJ133" s="21">
        <f t="shared" si="13"/>
        <v>5.0706146150412379E-18</v>
      </c>
      <c r="AK133" s="21">
        <f t="shared" si="13"/>
        <v>5.0706146150412379E-18</v>
      </c>
      <c r="AL133" s="21">
        <f t="shared" si="13"/>
        <v>5.0706146150412379E-18</v>
      </c>
      <c r="AM133" s="21">
        <f t="shared" si="13"/>
        <v>5.0706146150412379E-18</v>
      </c>
      <c r="AN133" s="21">
        <f t="shared" si="13"/>
        <v>5.0706146150412379E-18</v>
      </c>
      <c r="AO133" s="21">
        <f t="shared" si="13"/>
        <v>5.0706146150412379E-18</v>
      </c>
      <c r="AP133" s="21">
        <f t="shared" si="13"/>
        <v>5.0706146150412379E-18</v>
      </c>
      <c r="AQ133" s="21">
        <f t="shared" si="13"/>
        <v>5.0706146150412379E-18</v>
      </c>
      <c r="AR133" s="21">
        <f t="shared" si="13"/>
        <v>5.0706146150412379E-18</v>
      </c>
      <c r="AS133" s="21">
        <f t="shared" si="13"/>
        <v>5.0706146150412379E-18</v>
      </c>
      <c r="AT133" s="21">
        <f t="shared" si="13"/>
        <v>5.0706146150412379E-18</v>
      </c>
      <c r="AU133" s="21">
        <f t="shared" si="13"/>
        <v>5.0706146150412379E-18</v>
      </c>
      <c r="AV133" s="21">
        <f t="shared" si="13"/>
        <v>5.0706146150412379E-18</v>
      </c>
      <c r="AW133" s="21">
        <f t="shared" si="13"/>
        <v>5.0706146150412379E-18</v>
      </c>
      <c r="AX133" s="21">
        <f t="shared" si="13"/>
        <v>5.0706146150412379E-18</v>
      </c>
      <c r="AY133" s="21">
        <f t="shared" si="13"/>
        <v>5.0706146150412379E-18</v>
      </c>
      <c r="AZ133" s="21">
        <f t="shared" si="13"/>
        <v>5.0706146150412379E-18</v>
      </c>
      <c r="BA133" s="21">
        <f t="shared" si="13"/>
        <v>5.0706146150412379E-18</v>
      </c>
      <c r="BB133" s="21">
        <f t="shared" si="13"/>
        <v>5.0706146150412379E-18</v>
      </c>
    </row>
    <row r="134" spans="1:54" ht="14" outlineLevel="2" thickBot="1">
      <c r="A134" s="139"/>
      <c r="B134" s="142" t="s">
        <v>440</v>
      </c>
      <c r="C134" s="143" t="s">
        <v>534</v>
      </c>
      <c r="D134" s="243"/>
      <c r="E134" s="245">
        <f t="shared" ref="E134:AJ134" si="14">E83+E77+E71</f>
        <v>-2.4142142668587123</v>
      </c>
      <c r="F134" s="245">
        <f t="shared" si="14"/>
        <v>-2.4138045469237883</v>
      </c>
      <c r="G134" s="245">
        <f t="shared" si="14"/>
        <v>-2.4131805777585886</v>
      </c>
      <c r="H134" s="245">
        <f t="shared" si="14"/>
        <v>-2.4124207425246316</v>
      </c>
      <c r="I134" s="245">
        <f t="shared" si="14"/>
        <v>-1.03005947595347E-2</v>
      </c>
      <c r="J134" s="245">
        <f t="shared" si="14"/>
        <v>-1.0814598254231766E-2</v>
      </c>
      <c r="K134" s="245">
        <f t="shared" si="14"/>
        <v>-1.1356790802228041E-2</v>
      </c>
      <c r="L134" s="245">
        <f t="shared" si="14"/>
        <v>-1.1930887656518483E-2</v>
      </c>
      <c r="M134" s="245">
        <f t="shared" si="14"/>
        <v>-1.2538666039096726E-2</v>
      </c>
      <c r="N134" s="245">
        <f t="shared" si="14"/>
        <v>-1.3182056324975308E-2</v>
      </c>
      <c r="O134" s="245">
        <f t="shared" si="14"/>
        <v>-1.3863039389605116E-2</v>
      </c>
      <c r="P134" s="245">
        <f t="shared" si="14"/>
        <v>-1.4581667950877984E-2</v>
      </c>
      <c r="Q134" s="245">
        <f t="shared" si="14"/>
        <v>-1.53401245362936E-2</v>
      </c>
      <c r="R134" s="245">
        <f t="shared" si="14"/>
        <v>-1.6140722106746205E-2</v>
      </c>
      <c r="S134" s="245">
        <f t="shared" si="14"/>
        <v>-1.69859119944967E-2</v>
      </c>
      <c r="T134" s="245">
        <f t="shared" si="14"/>
        <v>-1.7878292329320266E-2</v>
      </c>
      <c r="U134" s="245">
        <f t="shared" si="14"/>
        <v>-1.8820587238204022E-2</v>
      </c>
      <c r="V134" s="245">
        <f t="shared" si="14"/>
        <v>-1.9815662116598898E-2</v>
      </c>
      <c r="W134" s="245">
        <f t="shared" si="14"/>
        <v>-2.0866687793780776E-2</v>
      </c>
      <c r="X134" s="245">
        <f t="shared" si="14"/>
        <v>-2.19769442721548E-2</v>
      </c>
      <c r="Y134" s="245">
        <f t="shared" si="14"/>
        <v>-2.3149908902706105E-2</v>
      </c>
      <c r="Z134" s="245">
        <f t="shared" si="14"/>
        <v>-2.438926844252266E-2</v>
      </c>
      <c r="AA134" s="245">
        <f t="shared" si="14"/>
        <v>-2.5698931855488914E-2</v>
      </c>
      <c r="AB134" s="245">
        <f t="shared" si="14"/>
        <v>-2.7079726558032341E-2</v>
      </c>
      <c r="AC134" s="245">
        <f t="shared" si="14"/>
        <v>-0.10256460431996209</v>
      </c>
      <c r="AD134" s="245">
        <f t="shared" si="14"/>
        <v>-0.10657351667583809</v>
      </c>
      <c r="AE134" s="245">
        <f t="shared" si="14"/>
        <v>-0.11075194859308057</v>
      </c>
      <c r="AF134" s="245">
        <f t="shared" si="14"/>
        <v>-0.11511080918864519</v>
      </c>
      <c r="AG134" s="245">
        <f t="shared" si="14"/>
        <v>-0.11965861535975025</v>
      </c>
      <c r="AH134" s="245">
        <f t="shared" si="14"/>
        <v>-0.12440432175258456</v>
      </c>
      <c r="AI134" s="245">
        <f t="shared" si="14"/>
        <v>-0.12935734486971082</v>
      </c>
      <c r="AJ134" s="245">
        <f t="shared" si="14"/>
        <v>-0.13452758857158359</v>
      </c>
      <c r="AK134" s="245">
        <f t="shared" ref="AK134:BB134" si="15">AK83+AK77+AK71</f>
        <v>-0.13992547105536934</v>
      </c>
      <c r="AL134" s="245">
        <f t="shared" si="15"/>
        <v>-0.14556195339931227</v>
      </c>
      <c r="AM134" s="245">
        <f t="shared" si="15"/>
        <v>-0.15144856976625959</v>
      </c>
      <c r="AN134" s="245">
        <f t="shared" si="15"/>
        <v>-0.15759745936565889</v>
      </c>
      <c r="AO134" s="245">
        <f t="shared" si="15"/>
        <v>-0.16402140027938855</v>
      </c>
      <c r="AP134" s="245">
        <f t="shared" si="15"/>
        <v>-0.17073384526320648</v>
      </c>
      <c r="AQ134" s="245">
        <f t="shared" si="15"/>
        <v>-0.17774895964241619</v>
      </c>
      <c r="AR134" s="245">
        <f t="shared" si="15"/>
        <v>-0.18508166142758944</v>
      </c>
      <c r="AS134" s="245">
        <f t="shared" si="15"/>
        <v>-0.19274766378386474</v>
      </c>
      <c r="AT134" s="245">
        <f t="shared" si="15"/>
        <v>-0.20076351999549755</v>
      </c>
      <c r="AU134" s="245">
        <f t="shared" si="15"/>
        <v>-0.20914667107599785</v>
      </c>
      <c r="AV134" s="245">
        <f t="shared" si="15"/>
        <v>-0.21791549618337938</v>
      </c>
      <c r="AW134" s="245">
        <f t="shared" si="15"/>
        <v>-0.22708936600980947</v>
      </c>
      <c r="AX134" s="245">
        <f t="shared" si="15"/>
        <v>-0.23668869932530273</v>
      </c>
      <c r="AY134" s="245">
        <f t="shared" si="15"/>
        <v>-0.24673502286610835</v>
      </c>
      <c r="AZ134" s="245">
        <f t="shared" si="15"/>
        <v>-0.25725103477011435</v>
      </c>
      <c r="BA134" s="245">
        <f t="shared" si="15"/>
        <v>-0.26826067177399709</v>
      </c>
      <c r="BB134" s="245">
        <f t="shared" si="15"/>
        <v>-0.27974149097182349</v>
      </c>
    </row>
    <row r="135" spans="1:54" ht="14" outlineLevel="2" thickBot="1">
      <c r="A135" s="138"/>
      <c r="B135" s="140" t="s">
        <v>441</v>
      </c>
      <c r="C135" s="141"/>
      <c r="D135" s="244"/>
      <c r="E135" s="245">
        <f>E133+E134</f>
        <v>-2.4371301162125212</v>
      </c>
      <c r="F135" s="245">
        <f t="shared" ref="F135:AW135" si="16">F133+F134</f>
        <v>-2.5827913826793023</v>
      </c>
      <c r="G135" s="245">
        <f t="shared" si="16"/>
        <v>-2.7243442332489507</v>
      </c>
      <c r="H135" s="245">
        <f t="shared" si="16"/>
        <v>-2.8618670510829847</v>
      </c>
      <c r="I135" s="245">
        <f t="shared" si="16"/>
        <v>-0.57121954036521261</v>
      </c>
      <c r="J135" s="245">
        <f t="shared" si="16"/>
        <v>-0.53628867991259721</v>
      </c>
      <c r="K135" s="245">
        <f t="shared" si="16"/>
        <v>-0.50216484184665222</v>
      </c>
      <c r="L135" s="245">
        <f t="shared" si="16"/>
        <v>-0.46885174142037295</v>
      </c>
      <c r="M135" s="245">
        <f t="shared" si="16"/>
        <v>-0.4363511558557529</v>
      </c>
      <c r="N135" s="245">
        <f t="shared" si="16"/>
        <v>-0.40466501552780471</v>
      </c>
      <c r="O135" s="245">
        <f t="shared" si="16"/>
        <v>-0.37379530131197913</v>
      </c>
      <c r="P135" s="245">
        <f t="shared" si="16"/>
        <v>-0.34374206592616807</v>
      </c>
      <c r="Q135" s="245">
        <f t="shared" si="16"/>
        <v>-0.31450749189787114</v>
      </c>
      <c r="R135" s="245">
        <f t="shared" si="16"/>
        <v>-0.2860938921879827</v>
      </c>
      <c r="S135" s="245">
        <f t="shared" si="16"/>
        <v>-0.2585037181287636</v>
      </c>
      <c r="T135" s="245">
        <f t="shared" si="16"/>
        <v>-0.23173956784998895</v>
      </c>
      <c r="U135" s="245">
        <f t="shared" si="16"/>
        <v>-0.20580416547864594</v>
      </c>
      <c r="V135" s="245">
        <f t="shared" si="16"/>
        <v>-0.18070037641018555</v>
      </c>
      <c r="W135" s="245">
        <f t="shared" si="16"/>
        <v>-0.15643137147388358</v>
      </c>
      <c r="X135" s="245">
        <f t="shared" si="16"/>
        <v>-0.13300043067214518</v>
      </c>
      <c r="Y135" s="245">
        <f t="shared" si="16"/>
        <v>-0.11041103135595551</v>
      </c>
      <c r="Z135" s="245">
        <f t="shared" si="16"/>
        <v>-8.8666860282402615E-2</v>
      </c>
      <c r="AA135" s="245">
        <f t="shared" si="16"/>
        <v>-6.7771826415370773E-2</v>
      </c>
      <c r="AB135" s="245">
        <f t="shared" si="16"/>
        <v>-4.772675717128759E-2</v>
      </c>
      <c r="AC135" s="245">
        <f t="shared" si="16"/>
        <v>-0.10256460431996209</v>
      </c>
      <c r="AD135" s="245">
        <f t="shared" si="16"/>
        <v>-0.10657351667583809</v>
      </c>
      <c r="AE135" s="245">
        <f t="shared" si="16"/>
        <v>-0.11075194859308057</v>
      </c>
      <c r="AF135" s="245">
        <f t="shared" si="16"/>
        <v>-0.11511080918864519</v>
      </c>
      <c r="AG135" s="245">
        <f t="shared" si="16"/>
        <v>-0.11965861535975025</v>
      </c>
      <c r="AH135" s="245">
        <f t="shared" si="16"/>
        <v>-0.12440432175258456</v>
      </c>
      <c r="AI135" s="245">
        <f t="shared" si="16"/>
        <v>-0.12935734486971082</v>
      </c>
      <c r="AJ135" s="245">
        <f t="shared" si="16"/>
        <v>-0.13452758857158359</v>
      </c>
      <c r="AK135" s="245">
        <f t="shared" si="16"/>
        <v>-0.13992547105536934</v>
      </c>
      <c r="AL135" s="245">
        <f t="shared" si="16"/>
        <v>-0.14556195339931227</v>
      </c>
      <c r="AM135" s="245">
        <f t="shared" si="16"/>
        <v>-0.15144856976625959</v>
      </c>
      <c r="AN135" s="245">
        <f t="shared" si="16"/>
        <v>-0.15759745936565889</v>
      </c>
      <c r="AO135" s="245">
        <f t="shared" si="16"/>
        <v>-0.16402140027938855</v>
      </c>
      <c r="AP135" s="245">
        <f t="shared" si="16"/>
        <v>-0.17073384526320648</v>
      </c>
      <c r="AQ135" s="245">
        <f t="shared" si="16"/>
        <v>-0.17774895964241619</v>
      </c>
      <c r="AR135" s="245">
        <f t="shared" si="16"/>
        <v>-0.18508166142758944</v>
      </c>
      <c r="AS135" s="245">
        <f t="shared" si="16"/>
        <v>-0.19274766378386474</v>
      </c>
      <c r="AT135" s="245">
        <f t="shared" si="16"/>
        <v>-0.20076351999549755</v>
      </c>
      <c r="AU135" s="245">
        <f t="shared" si="16"/>
        <v>-0.20914667107599785</v>
      </c>
      <c r="AV135" s="245">
        <f t="shared" si="16"/>
        <v>-0.21791549618337938</v>
      </c>
      <c r="AW135" s="245">
        <f t="shared" si="16"/>
        <v>-0.22708936600980947</v>
      </c>
      <c r="AX135" s="245">
        <f>AX133+AX134</f>
        <v>-0.23668869932530273</v>
      </c>
      <c r="AY135" s="245">
        <f>AY133+AY134</f>
        <v>-0.24673502286610835</v>
      </c>
      <c r="AZ135" s="245">
        <f>AZ133+AZ134</f>
        <v>-0.25725103477011435</v>
      </c>
      <c r="BA135" s="245">
        <f>BA133+BA134</f>
        <v>-0.26826067177399709</v>
      </c>
      <c r="BB135" s="245">
        <f>BB133+BB134</f>
        <v>-0.27974149097182349</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535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443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444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445</v>
      </c>
      <c r="B143" s="135" t="s">
        <v>265</v>
      </c>
      <c r="C143" s="135" t="s">
        <v>370</v>
      </c>
      <c r="D143" s="135" t="s">
        <v>364</v>
      </c>
      <c r="E143" s="21">
        <f>-(E$158*'Fixed Data'!$B$25*'Fixed Data'!E$47*'Fixed Data'!$B$24*'Fixed Data'!$B$23+E$158*'Fixed Data'!$B$26)*'Fixed Data'!L42/10^6</f>
        <v>-0.14225504118919818</v>
      </c>
      <c r="F143" s="21">
        <f>-(F$158*'Fixed Data'!$B$25*'Fixed Data'!F$47*'Fixed Data'!$B$24*'Fixed Data'!$B$23+F$158*'Fixed Data'!$B$26)*'Fixed Data'!M42/10^6</f>
        <v>-0.14229980510919579</v>
      </c>
      <c r="G143" s="21">
        <f>-(G$158*'Fixed Data'!$B$25*'Fixed Data'!G$47*'Fixed Data'!$B$24*'Fixed Data'!$B$23+G$158*'Fixed Data'!$B$26)*'Fixed Data'!N42/10^6</f>
        <v>-0.14045037423893869</v>
      </c>
      <c r="H143" s="21">
        <f>-(H$158*'Fixed Data'!$B$25*'Fixed Data'!H$47*'Fixed Data'!$B$24*'Fixed Data'!$B$23+H$158*'Fixed Data'!$B$26)*'Fixed Data'!O42/10^6</f>
        <v>-0.13764742907685174</v>
      </c>
      <c r="I143" s="21">
        <f>-(I$158*'Fixed Data'!$B$25*'Fixed Data'!I$47*'Fixed Data'!$B$24*'Fixed Data'!$B$23+I$158*'Fixed Data'!$B$26)*'Fixed Data'!P42/10^6</f>
        <v>-6.5352564936632607E-2</v>
      </c>
      <c r="J143" s="21">
        <f>-(J$158*'Fixed Data'!$B$25*'Fixed Data'!J$47*'Fixed Data'!$B$24*'Fixed Data'!$B$23+J$158*'Fixed Data'!$B$26)*'Fixed Data'!Q42/10^6</f>
        <v>-6.9761068127937823E-2</v>
      </c>
      <c r="K143" s="21">
        <f>-(K$158*'Fixed Data'!$B$25*'Fixed Data'!K$47*'Fixed Data'!$B$24*'Fixed Data'!$B$23+K$158*'Fixed Data'!$B$26)*'Fixed Data'!R42/10^6</f>
        <v>-7.4222484840948427E-2</v>
      </c>
      <c r="L143" s="21">
        <f>-(L$158*'Fixed Data'!$B$25*'Fixed Data'!L$47*'Fixed Data'!$B$24*'Fixed Data'!$B$23+L$158*'Fixed Data'!$B$26)*'Fixed Data'!S42/10^6</f>
        <v>-7.9240323726019093E-2</v>
      </c>
      <c r="M143" s="21">
        <f>-(M$158*'Fixed Data'!$B$25*'Fixed Data'!M$47*'Fixed Data'!$B$24*'Fixed Data'!$B$23+M$158*'Fixed Data'!$B$26)*'Fixed Data'!T42/10^6</f>
        <v>-8.4607254521192402E-2</v>
      </c>
      <c r="N143" s="21">
        <f>-(N$158*'Fixed Data'!$B$25*'Fixed Data'!N$47*'Fixed Data'!$B$24*'Fixed Data'!$B$23+N$158*'Fixed Data'!$B$26)*'Fixed Data'!U42/10^6</f>
        <v>-9.0067515287474767E-2</v>
      </c>
      <c r="O143" s="21">
        <f>-(O$158*'Fixed Data'!$B$25*'Fixed Data'!O$47*'Fixed Data'!$B$24*'Fixed Data'!$B$23+O$158*'Fixed Data'!$B$26)*'Fixed Data'!V42/10^6</f>
        <v>-9.6191203205052256E-2</v>
      </c>
      <c r="P143" s="21">
        <f>-(P$158*'Fixed Data'!$B$25*'Fixed Data'!P$47*'Fixed Data'!$B$24*'Fixed Data'!$B$23+P$158*'Fixed Data'!$B$26)*'Fixed Data'!W42/10^6</f>
        <v>-0.1027245944451399</v>
      </c>
      <c r="Q143" s="21">
        <f>-(Q$158*'Fixed Data'!$B$25*'Fixed Data'!Q$47*'Fixed Data'!$B$24*'Fixed Data'!$B$23+Q$158*'Fixed Data'!$B$26)*'Fixed Data'!X42/10^6</f>
        <v>-0.10969527809782637</v>
      </c>
      <c r="R143" s="21">
        <f>-(R$158*'Fixed Data'!$B$25*'Fixed Data'!R$47*'Fixed Data'!$B$24*'Fixed Data'!$B$23+R$158*'Fixed Data'!$B$26)*'Fixed Data'!Y42/10^6</f>
        <v>-0.1174752093560583</v>
      </c>
      <c r="S143" s="21">
        <f>-(S$158*'Fixed Data'!$B$25*'Fixed Data'!S$47*'Fixed Data'!$B$24*'Fixed Data'!$B$23+S$158*'Fixed Data'!$B$26)*'Fixed Data'!Z42/10^6</f>
        <v>-0.12542879812791136</v>
      </c>
      <c r="T143" s="21">
        <f>-(T$158*'Fixed Data'!$B$25*'Fixed Data'!T$47*'Fixed Data'!$B$24*'Fixed Data'!$B$23+T$158*'Fixed Data'!$B$26)*'Fixed Data'!AA42/10^6</f>
        <v>-0.13391520387312597</v>
      </c>
      <c r="U143" s="21">
        <f>-(U$158*'Fixed Data'!$B$25*'Fixed Data'!U$47*'Fixed Data'!$B$24*'Fixed Data'!$B$23+U$158*'Fixed Data'!$B$26)*'Fixed Data'!AB42/10^6</f>
        <v>-0.14297014051505744</v>
      </c>
      <c r="V143" s="21">
        <f>-(V$158*'Fixed Data'!$B$25*'Fixed Data'!V$47*'Fixed Data'!$B$24*'Fixed Data'!$B$23+V$158*'Fixed Data'!$B$26)*'Fixed Data'!AC42/10^6</f>
        <v>-0.15305203881798726</v>
      </c>
      <c r="W143" s="21">
        <f>-(W$158*'Fixed Data'!$B$25*'Fixed Data'!W$47*'Fixed Data'!$B$24*'Fixed Data'!$B$23+W$158*'Fixed Data'!$B$26)*'Fixed Data'!AD42/10^6</f>
        <v>-0.16338381463489593</v>
      </c>
      <c r="X143" s="21">
        <f>-(X$158*'Fixed Data'!$B$25*'Fixed Data'!X$47*'Fixed Data'!$B$24*'Fixed Data'!$B$23+X$158*'Fixed Data'!$B$26)*'Fixed Data'!AE42/10^6</f>
        <v>-0.17487499774569523</v>
      </c>
      <c r="Y143" s="21">
        <f>-(Y$158*'Fixed Data'!$B$25*'Fixed Data'!Y$47*'Fixed Data'!$B$24*'Fixed Data'!$B$23+Y$158*'Fixed Data'!$B$26)*'Fixed Data'!AF42/10^6</f>
        <v>-0.18666462846704654</v>
      </c>
      <c r="Z143" s="21">
        <f>-(Z$158*'Fixed Data'!$B$25*'Fixed Data'!Z$47*'Fixed Data'!$B$24*'Fixed Data'!$B$23+Z$158*'Fixed Data'!$B$26)*'Fixed Data'!AG42/10^6</f>
        <v>-0.19976308012979627</v>
      </c>
      <c r="AA143" s="21">
        <f>-(AA$158*'Fixed Data'!$B$25*'Fixed Data'!AA$47*'Fixed Data'!$B$24*'Fixed Data'!$B$23+AA$158*'Fixed Data'!$B$26)*'Fixed Data'!AH42/10^6</f>
        <v>-0.21376189314276198</v>
      </c>
      <c r="AB143" s="21">
        <f>-(AB$158*'Fixed Data'!$B$25*'Fixed Data'!AB$47*'Fixed Data'!$B$24*'Fixed Data'!$B$23+AB$158*'Fixed Data'!$B$26)*'Fixed Data'!AI42/10^6</f>
        <v>-0.22869490750357807</v>
      </c>
      <c r="AC143" s="21">
        <f>-(AC$158*'Fixed Data'!$B$25*'Fixed Data'!AC$47*'Fixed Data'!$B$24*'Fixed Data'!$B$23+AC$158*'Fixed Data'!$B$26)*'Fixed Data'!AJ42/10^6</f>
        <v>-0.87874373265703731</v>
      </c>
      <c r="AD143" s="21">
        <f>-(AD$158*'Fixed Data'!$B$25*'Fixed Data'!AD$47*'Fixed Data'!$B$24*'Fixed Data'!$B$23+AD$158*'Fixed Data'!$B$26)*'Fixed Data'!AK42/10^6</f>
        <v>-0.92626246230490783</v>
      </c>
      <c r="AE143" s="21">
        <f>-(AE$158*'Fixed Data'!$B$25*'Fixed Data'!AE$47*'Fixed Data'!$B$24*'Fixed Data'!$B$23+AE$158*'Fixed Data'!$B$26)*'Fixed Data'!AL42/10^6</f>
        <v>-0.9764971788289265</v>
      </c>
      <c r="AF143" s="21">
        <f>-(AF$158*'Fixed Data'!$B$25*'Fixed Data'!AF$47*'Fixed Data'!$B$24*'Fixed Data'!$B$23+AF$158*'Fixed Data'!$B$26)*'Fixed Data'!AM42/10^6</f>
        <v>-1.029315975833796</v>
      </c>
      <c r="AG143" s="21">
        <f>-(AG$158*'Fixed Data'!$B$25*'Fixed Data'!AG$47*'Fixed Data'!$B$24*'Fixed Data'!$B$23+AG$158*'Fixed Data'!$B$26)*'Fixed Data'!AN42/10^6</f>
        <v>-1.0848846387112421</v>
      </c>
      <c r="AH143" s="21">
        <f>-(AH$158*'Fixed Data'!$B$25*'Fixed Data'!AH$47*'Fixed Data'!$B$24*'Fixed Data'!$B$23+AH$158*'Fixed Data'!$B$26)*'Fixed Data'!AO42/10^6</f>
        <v>-1.1433899246477748</v>
      </c>
      <c r="AI143" s="21">
        <f>-(AI$158*'Fixed Data'!$B$25*'Fixed Data'!AI$47*'Fixed Data'!$B$24*'Fixed Data'!$B$23+AI$158*'Fixed Data'!$B$26)*'Fixed Data'!AP42/10^6</f>
        <v>-1.2050514455838586</v>
      </c>
      <c r="AJ143" s="21">
        <f>-(AJ$158*'Fixed Data'!$B$25*'Fixed Data'!AJ$47*'Fixed Data'!$B$24*'Fixed Data'!$B$23+AJ$158*'Fixed Data'!$B$26)*'Fixed Data'!AQ42/10^6</f>
        <v>-1.2700058148486211</v>
      </c>
      <c r="AK143" s="21">
        <f>-(AK$158*'Fixed Data'!$B$25*'Fixed Data'!AK$47*'Fixed Data'!$B$24*'Fixed Data'!$B$23+AK$158*'Fixed Data'!$B$26)*'Fixed Data'!AR42/10^6</f>
        <v>-1.3384077049625622</v>
      </c>
      <c r="AL143" s="21">
        <f>-(AL$158*'Fixed Data'!$B$25*'Fixed Data'!AL$47*'Fixed Data'!$B$24*'Fixed Data'!$B$23+AL$158*'Fixed Data'!$B$26)*'Fixed Data'!AS42/10^6</f>
        <v>-1.4104654546400668</v>
      </c>
      <c r="AM143" s="21">
        <f>-(AM$158*'Fixed Data'!$B$25*'Fixed Data'!AM$47*'Fixed Data'!$B$24*'Fixed Data'!$B$23+AM$158*'Fixed Data'!$B$26)*'Fixed Data'!AT42/10^6</f>
        <v>-1.4863889306011291</v>
      </c>
      <c r="AN143" s="21">
        <f>-(AN$158*'Fixed Data'!$B$25*'Fixed Data'!AN$47*'Fixed Data'!$B$24*'Fixed Data'!$B$23+AN$158*'Fixed Data'!$B$26)*'Fixed Data'!AU42/10^6</f>
        <v>-1.5663909208703568</v>
      </c>
      <c r="AO143" s="21">
        <f>-(AO$158*'Fixed Data'!$B$25*'Fixed Data'!AO$47*'Fixed Data'!$B$24*'Fixed Data'!$B$23+AO$158*'Fixed Data'!$B$26)*'Fixed Data'!AV42/10^6</f>
        <v>-1.6506916564712586</v>
      </c>
      <c r="AP143" s="21">
        <f>-(AP$158*'Fixed Data'!$B$25*'Fixed Data'!AP$47*'Fixed Data'!$B$24*'Fixed Data'!$B$23+AP$158*'Fixed Data'!$B$26)*'Fixed Data'!AW42/10^6</f>
        <v>-1.7395318928026646</v>
      </c>
      <c r="AQ143" s="21">
        <f>-(AQ$158*'Fixed Data'!$B$25*'Fixed Data'!AQ$47*'Fixed Data'!$B$24*'Fixed Data'!$B$23+AQ$158*'Fixed Data'!$B$26)*'Fixed Data'!AX42/10^6</f>
        <v>-1.8331686844306678</v>
      </c>
      <c r="AR143" s="21">
        <f>-(AR$158*'Fixed Data'!$B$25*'Fixed Data'!AR$47*'Fixed Data'!$B$24*'Fixed Data'!$B$23+AR$158*'Fixed Data'!$B$26)*'Fixed Data'!AY42/10^6</f>
        <v>-1.9318706486622292</v>
      </c>
      <c r="AS143" s="21">
        <f>-(AS$158*'Fixed Data'!$B$25*'Fixed Data'!AS$47*'Fixed Data'!$B$24*'Fixed Data'!$B$23+AS$158*'Fixed Data'!$B$26)*'Fixed Data'!AZ42/10^6</f>
        <v>-2.0359215110667459</v>
      </c>
      <c r="AT143" s="21">
        <f>-(AT$158*'Fixed Data'!$B$25*'Fixed Data'!AT$47*'Fixed Data'!$B$24*'Fixed Data'!$B$23+AT$158*'Fixed Data'!$B$26)*'Fixed Data'!BA42/10^6</f>
        <v>-2.1456225927463026</v>
      </c>
      <c r="AU143" s="21">
        <f>-(AU$158*'Fixed Data'!$B$25*'Fixed Data'!AU$47*'Fixed Data'!$B$24*'Fixed Data'!$B$23+AU$158*'Fixed Data'!$B$26)*'Fixed Data'!BB42/10^6</f>
        <v>-2.2612939022851299</v>
      </c>
      <c r="AV143" s="21">
        <f>-(AV$158*'Fixed Data'!$B$25*'Fixed Data'!AV$47*'Fixed Data'!$B$24*'Fixed Data'!$B$23+AV$158*'Fixed Data'!$B$26)*'Fixed Data'!BC42/10^6</f>
        <v>-2.383274002755706</v>
      </c>
      <c r="AW143" s="21">
        <f>-(AW$158*'Fixed Data'!$B$25*'Fixed Data'!AW$47*'Fixed Data'!$B$24*'Fixed Data'!$B$23+AW$158*'Fixed Data'!$B$26)*'Fixed Data'!BD42/10^6</f>
        <v>-2.511921180373498</v>
      </c>
      <c r="AX143" s="21">
        <f>-(AX$158*'Fixed Data'!$B$25*'Fixed Data'!AX$47*'Fixed Data'!$B$24*'Fixed Data'!$B$23+AX$158*'Fixed Data'!$B$26)*'Fixed Data'!BE42/10^6</f>
        <v>-2.6476152683416867</v>
      </c>
      <c r="AY143" s="21">
        <f>-(AY$158*'Fixed Data'!$B$25*'Fixed Data'!AY$47*'Fixed Data'!$B$24*'Fixed Data'!$B$23+AY$158*'Fixed Data'!$B$26)*'Fixed Data'!BF42/10^6</f>
        <v>-2.7907589811541254</v>
      </c>
      <c r="AZ143" s="21">
        <f>-(AZ$158*'Fixed Data'!$B$25*'Fixed Data'!AZ$47*'Fixed Data'!$B$24*'Fixed Data'!$B$23+AZ$158*'Fixed Data'!$B$26)*'Fixed Data'!BG42/10^6</f>
        <v>-2.9417791479465256</v>
      </c>
      <c r="BA143" s="21">
        <f>-(BA$158*'Fixed Data'!$B$25*'Fixed Data'!BA$47*'Fixed Data'!$B$24*'Fixed Data'!$B$23+BA$158*'Fixed Data'!$B$26)*'Fixed Data'!BH42/10^6</f>
        <v>-3.1011281408114919</v>
      </c>
      <c r="BB143" s="21">
        <f>-(BB$158*'Fixed Data'!$B$25*'Fixed Data'!BB$47*'Fixed Data'!$B$24*'Fixed Data'!$B$23+BB$158*'Fixed Data'!$B$26)*'Fixed Data'!BI42/10^6</f>
        <v>-3.2687283335506843</v>
      </c>
    </row>
    <row r="144" spans="1:54" outlineLevel="2">
      <c r="A144" s="425"/>
      <c r="B144" s="135" t="s">
        <v>265</v>
      </c>
      <c r="C144" s="135"/>
      <c r="D144" s="135" t="s">
        <v>364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265</v>
      </c>
      <c r="C145" s="135"/>
      <c r="D145" s="135" t="s">
        <v>364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268</v>
      </c>
      <c r="C146" s="135" t="s">
        <v>446</v>
      </c>
      <c r="D146" s="135" t="s">
        <v>364</v>
      </c>
      <c r="E146" s="21">
        <f>-E$161*'Fixed Data'!$B$20*'Fixed Data'!$B$22</f>
        <v>-7.0571026122710545E-2</v>
      </c>
      <c r="F146" s="21">
        <f>-F$161*'Fixed Data'!$B$20*'Fixed Data'!$B$22</f>
        <v>-6.0459034731618719E-2</v>
      </c>
      <c r="G146" s="21">
        <f>-G$161*'Fixed Data'!$B$20*'Fixed Data'!$B$22</f>
        <v>-5.4699868403392214E-2</v>
      </c>
      <c r="H146" s="21">
        <f>-H$161*'Fixed Data'!$B$20*'Fixed Data'!$B$22</f>
        <v>-4.2808703284145266E-2</v>
      </c>
      <c r="I146" s="21">
        <f>-I$161*'Fixed Data'!$B$20*'Fixed Data'!$B$22</f>
        <v>-3.5404902522535711E-2</v>
      </c>
      <c r="J146" s="21">
        <f>-J$161*'Fixed Data'!$B$20*'Fixed Data'!$B$22</f>
        <v>-3.6604352693089988E-2</v>
      </c>
      <c r="K146" s="21">
        <f>-K$161*'Fixed Data'!$B$20*'Fixed Data'!$B$22</f>
        <v>-3.7848897329326385E-2</v>
      </c>
      <c r="L146" s="21">
        <f>-L$161*'Fixed Data'!$B$20*'Fixed Data'!$B$22</f>
        <v>-3.9159128364909243E-2</v>
      </c>
      <c r="M146" s="21">
        <f>-M$161*'Fixed Data'!$B$20*'Fixed Data'!$B$22</f>
        <v>-4.0535570932654613E-2</v>
      </c>
      <c r="N146" s="21">
        <f>-N$161*'Fixed Data'!$B$20*'Fixed Data'!$B$22</f>
        <v>-4.1986398737393418E-2</v>
      </c>
      <c r="O146" s="21">
        <f>-O$161*'Fixed Data'!$B$20*'Fixed Data'!$B$22</f>
        <v>-4.3509213873115411E-2</v>
      </c>
      <c r="P146" s="21">
        <f>-P$161*'Fixed Data'!$B$20*'Fixed Data'!$B$22</f>
        <v>-4.5089629755947526E-2</v>
      </c>
      <c r="Q146" s="21">
        <f>-Q$161*'Fixed Data'!$B$20*'Fixed Data'!$B$22</f>
        <v>-4.672996397195809E-2</v>
      </c>
      <c r="R146" s="21">
        <f>-R$161*'Fixed Data'!$B$20*'Fixed Data'!$B$22</f>
        <v>-4.8432635155737341E-2</v>
      </c>
      <c r="S146" s="21">
        <f>-S$161*'Fixed Data'!$B$20*'Fixed Data'!$B$22</f>
        <v>-5.0200167808141648E-2</v>
      </c>
      <c r="T146" s="21">
        <f>-T$161*'Fixed Data'!$B$20*'Fixed Data'!$B$22</f>
        <v>-5.2035197363814123E-2</v>
      </c>
      <c r="U146" s="21">
        <f>-U$161*'Fixed Data'!$B$20*'Fixed Data'!$B$22</f>
        <v>-5.3935501845925188E-2</v>
      </c>
      <c r="V146" s="21">
        <f>-V$161*'Fixed Data'!$B$20*'Fixed Data'!$B$22</f>
        <v>-5.5894973335973673E-2</v>
      </c>
      <c r="W146" s="21">
        <f>-W$161*'Fixed Data'!$B$20*'Fixed Data'!$B$22</f>
        <v>-5.7929388805213512E-2</v>
      </c>
      <c r="X146" s="21">
        <f>-X$161*'Fixed Data'!$B$20*'Fixed Data'!$B$22</f>
        <v>-6.0041810092491765E-2</v>
      </c>
      <c r="Y146" s="21">
        <f>-Y$161*'Fixed Data'!$B$20*'Fixed Data'!$B$22</f>
        <v>-6.2235434988070569E-2</v>
      </c>
      <c r="Z146" s="21">
        <f>-Z$161*'Fixed Data'!$B$20*'Fixed Data'!$B$22</f>
        <v>-6.4513603835009495E-2</v>
      </c>
      <c r="AA146" s="21">
        <f>-AA$161*'Fixed Data'!$B$20*'Fixed Data'!$B$22</f>
        <v>-6.6879806478126413E-2</v>
      </c>
      <c r="AB146" s="21">
        <f>-AB$161*'Fixed Data'!$B$20*'Fixed Data'!$B$22</f>
        <v>-6.8782991534210039E-2</v>
      </c>
      <c r="AC146" s="21">
        <f>-AC$161*'Fixed Data'!$B$20*'Fixed Data'!$B$22</f>
        <v>-0.3579330602980319</v>
      </c>
      <c r="AD146" s="21">
        <f>-AD$161*'Fixed Data'!$B$20*'Fixed Data'!$B$22</f>
        <v>-0.36011800396603355</v>
      </c>
      <c r="AE146" s="21">
        <f>-AE$161*'Fixed Data'!$B$20*'Fixed Data'!$B$22</f>
        <v>-0.36191864740832075</v>
      </c>
      <c r="AF146" s="21">
        <f>-AF$161*'Fixed Data'!$B$20*'Fixed Data'!$B$22</f>
        <v>-0.36379468963630124</v>
      </c>
      <c r="AG146" s="21">
        <f>-AG$161*'Fixed Data'!$B$20*'Fixed Data'!$B$22</f>
        <v>-0.36574957386541229</v>
      </c>
      <c r="AH146" s="21">
        <f>-AH$161*'Fixed Data'!$B$20*'Fixed Data'!$B$22</f>
        <v>-0.36778691506736594</v>
      </c>
      <c r="AI146" s="21">
        <f>-AI$161*'Fixed Data'!$B$20*'Fixed Data'!$B$22</f>
        <v>-0.36991050921328256</v>
      </c>
      <c r="AJ146" s="21">
        <f>-AJ$161*'Fixed Data'!$B$20*'Fixed Data'!$B$22</f>
        <v>-0.37212434304302533</v>
      </c>
      <c r="AK146" s="21">
        <f>-AK$161*'Fixed Data'!$B$20*'Fixed Data'!$B$22</f>
        <v>-0.37443260439182724</v>
      </c>
      <c r="AL146" s="21">
        <f>-AL$161*'Fixed Data'!$B$20*'Fixed Data'!$B$22</f>
        <v>-0.37683969310718324</v>
      </c>
      <c r="AM146" s="21">
        <f>-AM$161*'Fixed Data'!$B$20*'Fixed Data'!$B$22</f>
        <v>-0.37935023259097345</v>
      </c>
      <c r="AN146" s="21">
        <f>-AN$161*'Fixed Data'!$B$20*'Fixed Data'!$B$22</f>
        <v>-0.38196908200390323</v>
      </c>
      <c r="AO146" s="21">
        <f>-AO$161*'Fixed Data'!$B$20*'Fixed Data'!$B$22</f>
        <v>-0.38470134917158727</v>
      </c>
      <c r="AP146" s="21">
        <f>-AP$161*'Fixed Data'!$B$20*'Fixed Data'!$B$22</f>
        <v>-0.38755240423399645</v>
      </c>
      <c r="AQ146" s="21">
        <f>-AQ$161*'Fixed Data'!$B$20*'Fixed Data'!$B$22</f>
        <v>-0.39052789408251304</v>
      </c>
      <c r="AR146" s="21">
        <f>-AR$161*'Fixed Data'!$B$20*'Fixed Data'!$B$22</f>
        <v>-0.39363375763152353</v>
      </c>
      <c r="AS146" s="21">
        <f>-AS$161*'Fixed Data'!$B$20*'Fixed Data'!$B$22</f>
        <v>-0.39687624197433968</v>
      </c>
      <c r="AT146" s="21">
        <f>-AT$161*'Fixed Data'!$B$20*'Fixed Data'!$B$22</f>
        <v>-0.40026191947625178</v>
      </c>
      <c r="AU146" s="21">
        <f>-AU$161*'Fixed Data'!$B$20*'Fixed Data'!$B$22</f>
        <v>-0.40379770586074165</v>
      </c>
      <c r="AV146" s="21">
        <f>-AV$161*'Fixed Data'!$B$20*'Fixed Data'!$B$22</f>
        <v>-0.40749087934828798</v>
      </c>
      <c r="AW146" s="21">
        <f>-AW$161*'Fixed Data'!$B$20*'Fixed Data'!$B$22</f>
        <v>-0.41134910091081639</v>
      </c>
      <c r="AX146" s="21">
        <f>-AX$161*'Fixed Data'!$B$20*'Fixed Data'!$B$22</f>
        <v>-0.41538043570868932</v>
      </c>
      <c r="AY146" s="21">
        <f>-AY$161*'Fixed Data'!$B$20*'Fixed Data'!$B$22</f>
        <v>-0.41959337578121469</v>
      </c>
      <c r="AZ146" s="21">
        <f>-AZ$161*'Fixed Data'!$B$20*'Fixed Data'!$B$22</f>
        <v>-0.42399686406597303</v>
      </c>
      <c r="BA146" s="21">
        <f>-BA$161*'Fixed Data'!$B$20*'Fixed Data'!$B$22</f>
        <v>-0.42860031982686841</v>
      </c>
      <c r="BB146" s="21">
        <f>-BB$161*'Fixed Data'!$B$20*'Fixed Data'!$B$22</f>
        <v>-0.43325375662946142</v>
      </c>
    </row>
    <row r="147" spans="1:54" outlineLevel="2">
      <c r="A147" s="425"/>
      <c r="B147" s="135" t="s">
        <v>268</v>
      </c>
      <c r="C147" s="135" t="s">
        <v>447</v>
      </c>
      <c r="D147" s="135" t="s">
        <v>364</v>
      </c>
      <c r="E147" s="21">
        <f>-E$162*'Fixed Data'!$B$21*'Fixed Data'!$B$22</f>
        <v>-1.0548009098670524E-3</v>
      </c>
      <c r="F147" s="21">
        <f>-F$162*'Fixed Data'!$B$21*'Fixed Data'!$B$22</f>
        <v>-9.0366044463781022E-4</v>
      </c>
      <c r="G147" s="21">
        <f>-G$162*'Fixed Data'!$B$21*'Fixed Data'!$B$22</f>
        <v>-8.1758016188088927E-4</v>
      </c>
      <c r="H147" s="21">
        <f>-H$162*'Fixed Data'!$B$21*'Fixed Data'!$B$22</f>
        <v>-6.3984699748915563E-4</v>
      </c>
      <c r="I147" s="21">
        <f>-I$162*'Fixed Data'!$B$21*'Fixed Data'!$B$22</f>
        <v>-5.291849282393654E-4</v>
      </c>
      <c r="J147" s="21">
        <f>-J$162*'Fixed Data'!$B$21*'Fixed Data'!$B$22</f>
        <v>-5.4711269832791317E-4</v>
      </c>
      <c r="K147" s="21">
        <f>-K$162*'Fixed Data'!$B$21*'Fixed Data'!$B$22</f>
        <v>-5.6571447992011606E-4</v>
      </c>
      <c r="L147" s="21">
        <f>-L$162*'Fixed Data'!$B$21*'Fixed Data'!$B$22</f>
        <v>-5.852980535820001E-4</v>
      </c>
      <c r="M147" s="21">
        <f>-M$162*'Fixed Data'!$B$21*'Fixed Data'!$B$22</f>
        <v>-6.0587126829355926E-4</v>
      </c>
      <c r="N147" s="21">
        <f>-N$162*'Fixed Data'!$B$21*'Fixed Data'!$B$22</f>
        <v>-6.2755629361596166E-4</v>
      </c>
      <c r="O147" s="21">
        <f>-O$162*'Fixed Data'!$B$21*'Fixed Data'!$B$22</f>
        <v>-6.5031728887095307E-4</v>
      </c>
      <c r="P147" s="21">
        <f>-P$162*'Fixed Data'!$B$21*'Fixed Data'!$B$22</f>
        <v>-6.7393922272637112E-4</v>
      </c>
      <c r="Q147" s="21">
        <f>-Q$162*'Fixed Data'!$B$21*'Fixed Data'!$B$22</f>
        <v>-6.9845673534586219E-4</v>
      </c>
      <c r="R147" s="21">
        <f>-R$162*'Fixed Data'!$B$21*'Fixed Data'!$B$22</f>
        <v>-7.2390597723065344E-4</v>
      </c>
      <c r="S147" s="21">
        <f>-S$162*'Fixed Data'!$B$21*'Fixed Data'!$B$22</f>
        <v>-7.503246812287207E-4</v>
      </c>
      <c r="T147" s="21">
        <f>-T$162*'Fixed Data'!$B$21*'Fixed Data'!$B$22</f>
        <v>-7.7775223827728369E-4</v>
      </c>
      <c r="U147" s="21">
        <f>-U$162*'Fixed Data'!$B$21*'Fixed Data'!$B$22</f>
        <v>-8.0615543725117735E-4</v>
      </c>
      <c r="V147" s="21">
        <f>-V$162*'Fixed Data'!$B$21*'Fixed Data'!$B$22</f>
        <v>-8.3544298518859524E-4</v>
      </c>
      <c r="W147" s="21">
        <f>-W$162*'Fixed Data'!$B$21*'Fixed Data'!$B$22</f>
        <v>-8.6585069506474842E-4</v>
      </c>
      <c r="X147" s="21">
        <f>-X$162*'Fixed Data'!$B$21*'Fixed Data'!$B$22</f>
        <v>-8.9742433113416357E-4</v>
      </c>
      <c r="Y147" s="21">
        <f>-Y$162*'Fixed Data'!$B$21*'Fixed Data'!$B$22</f>
        <v>-9.3021168967051483E-4</v>
      </c>
      <c r="Z147" s="21">
        <f>-Z$162*'Fixed Data'!$B$21*'Fixed Data'!$B$22</f>
        <v>-9.6426269763522207E-4</v>
      </c>
      <c r="AA147" s="21">
        <f>-AA$162*'Fixed Data'!$B$21*'Fixed Data'!$B$22</f>
        <v>-9.996295165411802E-4</v>
      </c>
      <c r="AB147" s="21">
        <f>-AB$162*'Fixed Data'!$B$21*'Fixed Data'!$B$22</f>
        <v>-1.0280757704657258E-3</v>
      </c>
      <c r="AC147" s="21">
        <f>-AC$162*'Fixed Data'!$B$21*'Fixed Data'!$B$22</f>
        <v>-5.3499026217554641E-3</v>
      </c>
      <c r="AD147" s="21">
        <f>-AD$162*'Fixed Data'!$B$21*'Fixed Data'!$B$22</f>
        <v>-5.3825602249623263E-3</v>
      </c>
      <c r="AE147" s="21">
        <f>-AE$162*'Fixed Data'!$B$21*'Fixed Data'!$B$22</f>
        <v>-5.4094738245742671E-3</v>
      </c>
      <c r="AF147" s="21">
        <f>-AF$162*'Fixed Data'!$B$21*'Fixed Data'!$B$22</f>
        <v>-5.4375143839616585E-3</v>
      </c>
      <c r="AG147" s="21">
        <f>-AG$162*'Fixed Data'!$B$21*'Fixed Data'!$B$22</f>
        <v>-5.4667333676840391E-3</v>
      </c>
      <c r="AH147" s="21">
        <f>-AH$162*'Fixed Data'!$B$21*'Fixed Data'!$B$22</f>
        <v>-5.4971848074830522E-3</v>
      </c>
      <c r="AI147" s="21">
        <f>-AI$162*'Fixed Data'!$B$21*'Fixed Data'!$B$22</f>
        <v>-5.5289254404363858E-3</v>
      </c>
      <c r="AJ147" s="21">
        <f>-AJ$162*'Fixed Data'!$B$21*'Fixed Data'!$B$22</f>
        <v>-5.5620148549766638E-3</v>
      </c>
      <c r="AK147" s="21">
        <f>-AK$162*'Fixed Data'!$B$21*'Fixed Data'!$B$22</f>
        <v>-5.5965156452399897E-3</v>
      </c>
      <c r="AL147" s="21">
        <f>-AL$162*'Fixed Data'!$B$21*'Fixed Data'!$B$22</f>
        <v>-5.6324935742369867E-3</v>
      </c>
      <c r="AM147" s="21">
        <f>-AM$162*'Fixed Data'!$B$21*'Fixed Data'!$B$22</f>
        <v>-5.6700177463689695E-3</v>
      </c>
      <c r="AN147" s="21">
        <f>-AN$162*'Fixed Data'!$B$21*'Fixed Data'!$B$22</f>
        <v>-5.7091607898434957E-3</v>
      </c>
      <c r="AO147" s="21">
        <f>-AO$162*'Fixed Data'!$B$21*'Fixed Data'!$B$22</f>
        <v>-5.7499990495771935E-3</v>
      </c>
      <c r="AP147" s="21">
        <f>-AP$162*'Fixed Data'!$B$21*'Fixed Data'!$B$22</f>
        <v>-5.7926127912093645E-3</v>
      </c>
      <c r="AQ147" s="21">
        <f>-AQ$162*'Fixed Data'!$B$21*'Fixed Data'!$B$22</f>
        <v>-5.8370864168876702E-3</v>
      </c>
      <c r="AR147" s="21">
        <f>-AR$162*'Fixed Data'!$B$21*'Fixed Data'!$B$22</f>
        <v>-5.8835086935274169E-3</v>
      </c>
      <c r="AS147" s="21">
        <f>-AS$162*'Fixed Data'!$B$21*'Fixed Data'!$B$22</f>
        <v>-5.931972994288541E-3</v>
      </c>
      <c r="AT147" s="21">
        <f>-AT$162*'Fixed Data'!$B$21*'Fixed Data'!$B$22</f>
        <v>-5.9825775540596213E-3</v>
      </c>
      <c r="AU147" s="21">
        <f>-AU$162*'Fixed Data'!$B$21*'Fixed Data'!$B$22</f>
        <v>-6.0354257397863013E-3</v>
      </c>
      <c r="AV147" s="21">
        <f>-AV$162*'Fixed Data'!$B$21*'Fixed Data'!$B$22</f>
        <v>-6.09062633653244E-3</v>
      </c>
      <c r="AW147" s="21">
        <f>-AW$162*'Fixed Data'!$B$21*'Fixed Data'!$B$22</f>
        <v>-6.1482938502164129E-3</v>
      </c>
      <c r="AX147" s="21">
        <f>-AX$162*'Fixed Data'!$B$21*'Fixed Data'!$B$22</f>
        <v>-6.2085488280224773E-3</v>
      </c>
      <c r="AY147" s="21">
        <f>-AY$162*'Fixed Data'!$B$21*'Fixed Data'!$B$22</f>
        <v>-6.2715181975479851E-3</v>
      </c>
      <c r="AZ147" s="21">
        <f>-AZ$162*'Fixed Data'!$B$21*'Fixed Data'!$B$22</f>
        <v>-6.3373356258120345E-3</v>
      </c>
      <c r="BA147" s="21">
        <f>-BA$162*'Fixed Data'!$B$21*'Fixed Data'!$B$22</f>
        <v>-6.4061418993198319E-3</v>
      </c>
      <c r="BB147" s="21">
        <f>-BB$162*'Fixed Data'!$B$21*'Fixed Data'!$B$22</f>
        <v>-6.475695222306079E-3</v>
      </c>
    </row>
    <row r="148" spans="1:54" outlineLevel="2">
      <c r="A148" s="425"/>
      <c r="B148" s="135" t="s">
        <v>268</v>
      </c>
      <c r="C148" s="135"/>
      <c r="D148" s="135" t="s">
        <v>364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268</v>
      </c>
      <c r="C149" s="135"/>
      <c r="D149" s="135" t="s">
        <v>364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271</v>
      </c>
      <c r="C150" s="135" t="s">
        <v>448</v>
      </c>
      <c r="D150" s="135" t="s">
        <v>364</v>
      </c>
      <c r="E150" s="279">
        <v>-4.0399769202566015E-2</v>
      </c>
      <c r="F150" s="279">
        <v>-3.864135468284767E-2</v>
      </c>
      <c r="G150" s="279">
        <v>-3.6248349267301326E-2</v>
      </c>
      <c r="H150" s="279">
        <v>-3.3520704159503659E-2</v>
      </c>
      <c r="I150" s="279">
        <v>-1.7755851879562815E-2</v>
      </c>
      <c r="J150" s="279">
        <v>-1.8553499506114002E-2</v>
      </c>
      <c r="K150" s="279">
        <v>-1.9392441110106427E-2</v>
      </c>
      <c r="L150" s="279">
        <v>-2.0281775172149772E-2</v>
      </c>
      <c r="M150" s="279">
        <v>-2.1224457553219007E-2</v>
      </c>
      <c r="N150" s="279">
        <v>-2.2223337333062563E-2</v>
      </c>
      <c r="O150" s="279">
        <v>-2.3281347559770297E-2</v>
      </c>
      <c r="P150" s="279">
        <v>-2.439450394373064E-2</v>
      </c>
      <c r="Q150" s="279">
        <v>-2.55658751620087E-2</v>
      </c>
      <c r="R150" s="279">
        <v>-2.6798708574736294E-2</v>
      </c>
      <c r="S150" s="279">
        <v>-2.8096440932040303E-2</v>
      </c>
      <c r="T150" s="279">
        <v>-2.9462709733587028E-2</v>
      </c>
      <c r="U150" s="279">
        <v>-3.087234123708275E-2</v>
      </c>
      <c r="V150" s="279">
        <v>-3.2276999554484861E-2</v>
      </c>
      <c r="W150" s="279">
        <v>-3.3755552263193545E-2</v>
      </c>
      <c r="X150" s="279">
        <v>-3.5312139036251265E-2</v>
      </c>
      <c r="Y150" s="279">
        <v>-3.6951141650647112E-2</v>
      </c>
      <c r="Z150" s="279">
        <v>-3.8677198533154163E-2</v>
      </c>
      <c r="AA150" s="279">
        <v>-4.0495220194144962E-2</v>
      </c>
      <c r="AB150" s="279">
        <v>-4.2347298545616065E-2</v>
      </c>
      <c r="AC150" s="279">
        <v>-0.13310188907271531</v>
      </c>
      <c r="AD150" s="279">
        <v>-0.1378472465792844</v>
      </c>
      <c r="AE150" s="279">
        <v>-0.14277689312467673</v>
      </c>
      <c r="AF150" s="279">
        <v>-0.14791943681423825</v>
      </c>
      <c r="AG150" s="279">
        <v>-0.15328492866742874</v>
      </c>
      <c r="AH150" s="279">
        <v>-0.15888393637017609</v>
      </c>
      <c r="AI150" s="279">
        <v>-0.16472757273114408</v>
      </c>
      <c r="AJ150" s="279">
        <v>-0.17082752578371455</v>
      </c>
      <c r="AK150" s="279">
        <v>-0.17719609063188638</v>
      </c>
      <c r="AL150" s="279">
        <v>-0.1838462031442672</v>
      </c>
      <c r="AM150" s="279">
        <v>-0.19079147560666937</v>
      </c>
      <c r="AN150" s="279">
        <v>-0.19804623445055072</v>
      </c>
      <c r="AO150" s="279">
        <v>-0.20562556018168393</v>
      </c>
      <c r="AP150" s="279">
        <v>-0.2135453296410165</v>
      </c>
      <c r="AQ150" s="279">
        <v>-0.22180081872490282</v>
      </c>
      <c r="AR150" s="279">
        <v>-0.23039312877574072</v>
      </c>
      <c r="AS150" s="279">
        <v>-0.23937505086052682</v>
      </c>
      <c r="AT150" s="279">
        <v>-0.24876589088065465</v>
      </c>
      <c r="AU150" s="279">
        <v>-0.25858598819974893</v>
      </c>
      <c r="AV150" s="279">
        <v>-0.26885677426053683</v>
      </c>
      <c r="AW150" s="279">
        <v>-0.27960083465720337</v>
      </c>
      <c r="AX150" s="279">
        <v>-0.29084197487182883</v>
      </c>
      <c r="AY150" s="279">
        <v>-0.30260528989628227</v>
      </c>
      <c r="AZ150" s="279">
        <v>-0.31491723797449989</v>
      </c>
      <c r="BA150" s="279">
        <v>-0.32780571871447295</v>
      </c>
      <c r="BB150" s="279">
        <v>-0.34122168069635284</v>
      </c>
    </row>
    <row r="151" spans="1:54" outlineLevel="2">
      <c r="A151" s="425"/>
      <c r="B151" s="135" t="s">
        <v>271</v>
      </c>
      <c r="C151" s="135" t="s">
        <v>449</v>
      </c>
      <c r="D151" s="135" t="s">
        <v>364</v>
      </c>
      <c r="E151" s="279">
        <v>-0.94713579452096186</v>
      </c>
      <c r="F151" s="279">
        <v>-0.88852399729654075</v>
      </c>
      <c r="G151" s="279">
        <v>-0.90182615798127019</v>
      </c>
      <c r="H151" s="279">
        <v>-0.62519649366274432</v>
      </c>
      <c r="I151" s="279">
        <v>-0.56687962765197775</v>
      </c>
      <c r="J151" s="279">
        <v>-0.58604798181432194</v>
      </c>
      <c r="K151" s="279">
        <v>-0.60587335410923182</v>
      </c>
      <c r="L151" s="279">
        <v>-0.62642383923914846</v>
      </c>
      <c r="M151" s="279">
        <v>-0.64768938399091569</v>
      </c>
      <c r="N151" s="279">
        <v>-0.66969241217046993</v>
      </c>
      <c r="O151" s="279">
        <v>-0.69260290072767516</v>
      </c>
      <c r="P151" s="279">
        <v>-0.71629919823705157</v>
      </c>
      <c r="Q151" s="279">
        <v>-0.74080838336309318</v>
      </c>
      <c r="R151" s="279">
        <v>-0.76615847570513107</v>
      </c>
      <c r="S151" s="279">
        <v>-0.79237846897506103</v>
      </c>
      <c r="T151" s="279">
        <v>-0.81949836537439924</v>
      </c>
      <c r="U151" s="279">
        <v>-0.84748524060550789</v>
      </c>
      <c r="V151" s="279">
        <v>-0.87625570352245696</v>
      </c>
      <c r="W151" s="279">
        <v>-0.90600731866631468</v>
      </c>
      <c r="X151" s="279">
        <v>-0.93677354618270881</v>
      </c>
      <c r="Y151" s="279">
        <v>-0.96858898731465359</v>
      </c>
      <c r="Z151" s="279">
        <v>-1.0014894233181659</v>
      </c>
      <c r="AA151" s="279">
        <v>-1.0355118557050804</v>
      </c>
      <c r="AB151" s="279">
        <v>-1.0635591905003532</v>
      </c>
      <c r="AC151" s="279">
        <v>-10.86928830704141</v>
      </c>
      <c r="AD151" s="279">
        <v>-10.910666903994983</v>
      </c>
      <c r="AE151" s="279">
        <v>-10.91476860372256</v>
      </c>
      <c r="AF151" s="279">
        <v>-10.919010190888251</v>
      </c>
      <c r="AG151" s="279">
        <v>-10.923396436568652</v>
      </c>
      <c r="AH151" s="279">
        <v>-10.927932274580934</v>
      </c>
      <c r="AI151" s="279">
        <v>-10.932622807034821</v>
      </c>
      <c r="AJ151" s="279">
        <v>-10.93747331007409</v>
      </c>
      <c r="AK151" s="279">
        <v>-10.942489239814014</v>
      </c>
      <c r="AL151" s="279">
        <v>-10.947676238481449</v>
      </c>
      <c r="AM151" s="279">
        <v>-10.953040140764422</v>
      </c>
      <c r="AN151" s="279">
        <v>-10.958586980378506</v>
      </c>
      <c r="AO151" s="279">
        <v>-10.964322996857234</v>
      </c>
      <c r="AP151" s="279">
        <v>-10.970254642574297</v>
      </c>
      <c r="AQ151" s="279">
        <v>-10.976388590005479</v>
      </c>
      <c r="AR151" s="279">
        <v>-10.982731739238355</v>
      </c>
      <c r="AS151" s="279">
        <v>-10.989291225738418</v>
      </c>
      <c r="AT151" s="279">
        <v>-10.996074428380233</v>
      </c>
      <c r="AU151" s="279">
        <v>-11.003088977752762</v>
      </c>
      <c r="AV151" s="279">
        <v>-11.010342764748204</v>
      </c>
      <c r="AW151" s="279">
        <v>-11.017843949444003</v>
      </c>
      <c r="AX151" s="279">
        <v>-11.025600970288099</v>
      </c>
      <c r="AY151" s="279">
        <v>-11.033622553597727</v>
      </c>
      <c r="AZ151" s="279">
        <v>-11.041917723382527</v>
      </c>
      <c r="BA151" s="279">
        <v>-11.050495811502985</v>
      </c>
      <c r="BB151" s="279">
        <v>-11.059080563646637</v>
      </c>
    </row>
    <row r="152" spans="1:54" outlineLevel="2">
      <c r="A152" s="425"/>
      <c r="B152" s="135" t="s">
        <v>271</v>
      </c>
      <c r="C152" s="135" t="s">
        <v>450</v>
      </c>
      <c r="D152" s="135" t="s">
        <v>364</v>
      </c>
      <c r="E152" s="279">
        <v>-0.19429228588497505</v>
      </c>
      <c r="F152" s="279">
        <v>-0.16645250474294968</v>
      </c>
      <c r="G152" s="279">
        <v>-0.15059668327937581</v>
      </c>
      <c r="H152" s="279">
        <v>-0.11785857842545371</v>
      </c>
      <c r="I152" s="279">
        <v>-9.7474839471329094E-2</v>
      </c>
      <c r="J152" s="279">
        <v>-0.10077710001996971</v>
      </c>
      <c r="K152" s="279">
        <v>-0.10420351218294148</v>
      </c>
      <c r="L152" s="279">
        <v>-0.10781076854475466</v>
      </c>
      <c r="M152" s="279">
        <v>-0.11160031487233131</v>
      </c>
      <c r="N152" s="279">
        <v>-0.11559465456236268</v>
      </c>
      <c r="O152" s="279">
        <v>-0.11978718583128878</v>
      </c>
      <c r="P152" s="279">
        <v>-0.12413830032394821</v>
      </c>
      <c r="Q152" s="279">
        <v>-0.12865437869143376</v>
      </c>
      <c r="R152" s="279">
        <v>-0.13334207978609711</v>
      </c>
      <c r="S152" s="279">
        <v>-0.13820835392549849</v>
      </c>
      <c r="T152" s="279">
        <v>-0.14326045684402697</v>
      </c>
      <c r="U152" s="279">
        <v>-0.14849227111671198</v>
      </c>
      <c r="V152" s="279">
        <v>-0.15388698075669888</v>
      </c>
      <c r="W152" s="279">
        <v>-0.15948802205757301</v>
      </c>
      <c r="X152" s="279">
        <v>-0.16530382470643498</v>
      </c>
      <c r="Y152" s="279">
        <v>-0.17134319268437972</v>
      </c>
      <c r="Z152" s="279">
        <v>-0.17761532244105979</v>
      </c>
      <c r="AA152" s="279">
        <v>-0.18412982202618494</v>
      </c>
      <c r="AB152" s="279">
        <v>-0.18936956693744139</v>
      </c>
      <c r="AC152" s="279">
        <v>-0.9854417074534968</v>
      </c>
      <c r="AD152" s="279">
        <v>-0.99145717475090878</v>
      </c>
      <c r="AE152" s="279">
        <v>-0.99641460770444723</v>
      </c>
      <c r="AF152" s="279">
        <v>-1.0015796244672375</v>
      </c>
      <c r="AG152" s="279">
        <v>-1.0069617047115296</v>
      </c>
      <c r="AH152" s="279">
        <v>-1.0125708009795493</v>
      </c>
      <c r="AI152" s="279">
        <v>-1.018417364131184</v>
      </c>
      <c r="AJ152" s="279">
        <v>-1.0245123702403807</v>
      </c>
      <c r="AK152" s="279">
        <v>-1.0308673490258506</v>
      </c>
      <c r="AL152" s="279">
        <v>-1.0374944139068578</v>
      </c>
      <c r="AM152" s="279">
        <v>-1.044406293780362</v>
      </c>
      <c r="AN152" s="279">
        <v>-1.0516163666216138</v>
      </c>
      <c r="AO152" s="279">
        <v>-1.0591386950164809</v>
      </c>
      <c r="AP152" s="279">
        <v>-1.0669880637403568</v>
      </c>
      <c r="AQ152" s="279">
        <v>-1.0751800195054688</v>
      </c>
      <c r="AR152" s="279">
        <v>-1.0837309130057957</v>
      </c>
      <c r="AS152" s="279">
        <v>-1.092657943396661</v>
      </c>
      <c r="AT152" s="279">
        <v>-1.101979205354394</v>
      </c>
      <c r="AU152" s="279">
        <v>-1.1117137388703016</v>
      </c>
      <c r="AV152" s="279">
        <v>-1.1218815819425774</v>
      </c>
      <c r="AW152" s="279">
        <v>-1.1325038263397449</v>
      </c>
      <c r="AX152" s="279">
        <v>-1.143602676619808</v>
      </c>
      <c r="AY152" s="279">
        <v>-1.1552015126005131</v>
      </c>
      <c r="AZ152" s="279">
        <v>-1.1673249554880476</v>
      </c>
      <c r="BA152" s="279">
        <v>-1.1799989378841587</v>
      </c>
      <c r="BB152" s="279">
        <v>-1.1928105253481833</v>
      </c>
    </row>
    <row r="153" spans="1:54" outlineLevel="2">
      <c r="A153" s="425"/>
      <c r="B153" s="135" t="s">
        <v>451</v>
      </c>
      <c r="C153" s="135"/>
      <c r="D153" s="135" t="s">
        <v>364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451</v>
      </c>
      <c r="C154" s="135"/>
      <c r="D154" s="135" t="s">
        <v>364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355</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444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452</v>
      </c>
      <c r="B158" s="135" t="s">
        <v>265</v>
      </c>
      <c r="C158" s="135" t="s">
        <v>370</v>
      </c>
      <c r="D158" s="135" t="s">
        <v>453</v>
      </c>
      <c r="E158" s="326">
        <v>0.34931975539938631</v>
      </c>
      <c r="F158" s="326">
        <v>0.3433207666994238</v>
      </c>
      <c r="G158" s="326">
        <v>0.33418480905593717</v>
      </c>
      <c r="H158" s="326">
        <v>0.32305954373735896</v>
      </c>
      <c r="I158" s="326">
        <v>0.15081802543190226</v>
      </c>
      <c r="J158" s="326">
        <v>0.15834390077648389</v>
      </c>
      <c r="K158" s="326">
        <v>0.16628251125497084</v>
      </c>
      <c r="L158" s="326">
        <v>0.17468825441757849</v>
      </c>
      <c r="M158" s="326">
        <v>0.18358715178229595</v>
      </c>
      <c r="N158" s="326">
        <v>0.19300746728480178</v>
      </c>
      <c r="O158" s="326">
        <v>0.20297820427209712</v>
      </c>
      <c r="P158" s="326">
        <v>0.21350013462275177</v>
      </c>
      <c r="Q158" s="326">
        <v>0.22460521420879437</v>
      </c>
      <c r="R158" s="326">
        <v>0.23632730866644433</v>
      </c>
      <c r="S158" s="326">
        <v>0.24870230962136969</v>
      </c>
      <c r="T158" s="326">
        <v>0.26176825806165466</v>
      </c>
      <c r="U158" s="326">
        <v>0.27556503978640257</v>
      </c>
      <c r="V158" s="326">
        <v>0.29013460900253829</v>
      </c>
      <c r="W158" s="326">
        <v>0.30552339198170275</v>
      </c>
      <c r="X158" s="326">
        <v>0.32177941347369982</v>
      </c>
      <c r="Y158" s="326">
        <v>0.33895358774334161</v>
      </c>
      <c r="Z158" s="326">
        <v>0.35709989511285578</v>
      </c>
      <c r="AA158" s="326">
        <v>0.3762755693855615</v>
      </c>
      <c r="AB158" s="326">
        <v>0.39649272532907304</v>
      </c>
      <c r="AC158" s="326">
        <v>1.5017182467471213</v>
      </c>
      <c r="AD158" s="326">
        <v>1.5604154637289964</v>
      </c>
      <c r="AE158" s="326">
        <v>1.6215947320986042</v>
      </c>
      <c r="AF158" s="326">
        <v>1.685415779669422</v>
      </c>
      <c r="AG158" s="326">
        <v>1.7520033081359887</v>
      </c>
      <c r="AH158" s="326">
        <v>1.8214884285737485</v>
      </c>
      <c r="AI158" s="326">
        <v>1.8940090144119679</v>
      </c>
      <c r="AJ158" s="326">
        <v>1.9697100748188334</v>
      </c>
      <c r="AK158" s="326">
        <v>2.0487441497167374</v>
      </c>
      <c r="AL158" s="326">
        <v>2.1312717277197817</v>
      </c>
      <c r="AM158" s="326">
        <v>2.2174616883641725</v>
      </c>
      <c r="AN158" s="326">
        <v>2.3074917700855946</v>
      </c>
      <c r="AO158" s="326">
        <v>2.4015490654862424</v>
      </c>
      <c r="AP158" s="326">
        <v>2.4998305455282188</v>
      </c>
      <c r="AQ158" s="326">
        <v>2.6025436143898024</v>
      </c>
      <c r="AR158" s="326">
        <v>2.7099066968270704</v>
      </c>
      <c r="AS158" s="326">
        <v>2.8221498599958323</v>
      </c>
      <c r="AT158" s="326">
        <v>2.9395154718082437</v>
      </c>
      <c r="AU158" s="326">
        <v>3.0622588980252643</v>
      </c>
      <c r="AV158" s="326">
        <v>3.1906492404206688</v>
      </c>
      <c r="AW158" s="326">
        <v>3.3249701184952856</v>
      </c>
      <c r="AX158" s="326">
        <v>3.4655204973717346</v>
      </c>
      <c r="AY158" s="326">
        <v>3.6126155646611093</v>
      </c>
      <c r="AZ158" s="326">
        <v>3.7665876592639465</v>
      </c>
      <c r="BA158" s="326">
        <v>3.9277872552494704</v>
      </c>
      <c r="BB158" s="326">
        <v>4.0958857507420809</v>
      </c>
    </row>
    <row r="159" spans="1:54" outlineLevel="2">
      <c r="A159" s="425"/>
      <c r="B159" s="135" t="s">
        <v>265</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5"/>
      <c r="B160" s="135" t="s">
        <v>265</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5"/>
      <c r="B161" s="135" t="s">
        <v>268</v>
      </c>
      <c r="C161" s="135" t="s">
        <v>446</v>
      </c>
      <c r="D161" s="135"/>
      <c r="E161" s="323">
        <v>3.150280371869913E-3</v>
      </c>
      <c r="F161" s="323">
        <v>2.6988825426179641E-3</v>
      </c>
      <c r="G161" s="323">
        <v>2.4417941929233086E-3</v>
      </c>
      <c r="H161" s="323">
        <v>1.9109743064632391E-3</v>
      </c>
      <c r="I161" s="323">
        <v>1.580469714168128E-3</v>
      </c>
      <c r="J161" s="323">
        <v>1.6340129958367668E-3</v>
      </c>
      <c r="K161" s="323">
        <v>1.6895692879138318E-3</v>
      </c>
      <c r="L161" s="323">
        <v>1.7480578113318462E-3</v>
      </c>
      <c r="M161" s="323">
        <v>1.8095020079435637E-3</v>
      </c>
      <c r="N161" s="323">
        <v>1.874266750747281E-3</v>
      </c>
      <c r="O161" s="323">
        <v>1.9422449975664469E-3</v>
      </c>
      <c r="P161" s="323">
        <v>2.0127945333833172E-3</v>
      </c>
      <c r="Q161" s="323">
        <v>2.0860188149038851E-3</v>
      </c>
      <c r="R161" s="323">
        <v>2.162025809625507E-3</v>
      </c>
      <c r="S161" s="323">
        <v>2.240928210900306E-3</v>
      </c>
      <c r="T161" s="323">
        <v>2.3228436641485597E-3</v>
      </c>
      <c r="U161" s="323">
        <v>2.4076729806468268E-3</v>
      </c>
      <c r="V161" s="323">
        <v>2.4951435037989895E-3</v>
      </c>
      <c r="W161" s="323">
        <v>2.5859595153138386E-3</v>
      </c>
      <c r="X161" s="323">
        <v>2.6802576952334773E-3</v>
      </c>
      <c r="Y161" s="323">
        <v>2.7781807924514611E-3</v>
      </c>
      <c r="Z161" s="323">
        <v>2.8798779193975523E-3</v>
      </c>
      <c r="AA161" s="323">
        <v>2.9855048622383206E-3</v>
      </c>
      <c r="AB161" s="323">
        <v>3.0704627671409813E-3</v>
      </c>
      <c r="AC161" s="323">
        <v>1.5978079904060642E-2</v>
      </c>
      <c r="AD161" s="323">
        <v>1.6075615472538541E-2</v>
      </c>
      <c r="AE161" s="323">
        <v>1.6155995934671964E-2</v>
      </c>
      <c r="AF161" s="323">
        <v>1.6239742187664368E-2</v>
      </c>
      <c r="AG161" s="323">
        <v>1.6327007936153531E-2</v>
      </c>
      <c r="AH161" s="323">
        <v>1.6417954551952434E-2</v>
      </c>
      <c r="AI161" s="323">
        <v>1.6512751486661394E-2</v>
      </c>
      <c r="AJ161" s="323">
        <v>1.6611576707769748E-2</v>
      </c>
      <c r="AK161" s="323">
        <v>1.6714617159634973E-2</v>
      </c>
      <c r="AL161" s="323">
        <v>1.6822069250811172E-2</v>
      </c>
      <c r="AM161" s="323">
        <v>1.6934139369287792E-2</v>
      </c>
      <c r="AN161" s="323">
        <v>1.7051044427294038E-2</v>
      </c>
      <c r="AO161" s="323">
        <v>1.7173012437424608E-2</v>
      </c>
      <c r="AP161" s="323">
        <v>1.7300283121949027E-2</v>
      </c>
      <c r="AQ161" s="323">
        <v>1.7433108557279683E-2</v>
      </c>
      <c r="AR161" s="323">
        <v>1.7571753855693522E-2</v>
      </c>
      <c r="AS161" s="323">
        <v>1.7716497886530024E-2</v>
      </c>
      <c r="AT161" s="323">
        <v>1.7867634039222619E-2</v>
      </c>
      <c r="AU161" s="323">
        <v>1.8025471030664618E-2</v>
      </c>
      <c r="AV161" s="323">
        <v>1.8190333759562697E-2</v>
      </c>
      <c r="AW161" s="323">
        <v>1.8362564210592614E-2</v>
      </c>
      <c r="AX161" s="323">
        <v>1.8542522411343337E-2</v>
      </c>
      <c r="AY161" s="323">
        <v>1.873058744521805E-2</v>
      </c>
      <c r="AZ161" s="323">
        <v>1.892715852365344E-2</v>
      </c>
      <c r="BA161" s="323">
        <v>1.9132656121224199E-2</v>
      </c>
      <c r="BB161" s="323">
        <v>1.9340384865248059E-2</v>
      </c>
    </row>
    <row r="162" spans="1:54" outlineLevel="2">
      <c r="A162" s="425"/>
      <c r="B162" s="135" t="s">
        <v>268</v>
      </c>
      <c r="C162" s="135" t="s">
        <v>447</v>
      </c>
      <c r="D162" s="135"/>
      <c r="E162" s="323">
        <v>7.0006230485998066E-3</v>
      </c>
      <c r="F162" s="323">
        <v>5.9975167613732523E-3</v>
      </c>
      <c r="G162" s="323">
        <v>5.4262093176073532E-3</v>
      </c>
      <c r="H162" s="323">
        <v>4.2466095699183097E-3</v>
      </c>
      <c r="I162" s="323">
        <v>3.5121549203736171E-3</v>
      </c>
      <c r="J162" s="323">
        <v>3.6311399907483707E-3</v>
      </c>
      <c r="K162" s="323">
        <v>3.7545984175862924E-3</v>
      </c>
      <c r="L162" s="323">
        <v>3.8845729140707689E-3</v>
      </c>
      <c r="M162" s="323">
        <v>4.02111557320792E-3</v>
      </c>
      <c r="N162" s="323">
        <v>4.1650372238828471E-3</v>
      </c>
      <c r="O162" s="323">
        <v>4.3160999945921043E-3</v>
      </c>
      <c r="P162" s="323">
        <v>4.4728767408518163E-3</v>
      </c>
      <c r="Q162" s="323">
        <v>4.6355973664530779E-3</v>
      </c>
      <c r="R162" s="323">
        <v>4.8045017991677937E-3</v>
      </c>
      <c r="S162" s="323">
        <v>4.9798404686673455E-3</v>
      </c>
      <c r="T162" s="323">
        <v>5.1618748092190211E-3</v>
      </c>
      <c r="U162" s="323">
        <v>5.3503844014373926E-3</v>
      </c>
      <c r="V162" s="323">
        <v>5.5447633417755292E-3</v>
      </c>
      <c r="W162" s="323">
        <v>5.7465767006974183E-3</v>
      </c>
      <c r="X162" s="323">
        <v>5.9561282116299494E-3</v>
      </c>
      <c r="Y162" s="323">
        <v>6.173735094336579E-3</v>
      </c>
      <c r="Z162" s="323">
        <v>6.3997287097723394E-3</v>
      </c>
      <c r="AA162" s="323">
        <v>6.634455249418492E-3</v>
      </c>
      <c r="AB162" s="323">
        <v>6.8232505936466244E-3</v>
      </c>
      <c r="AC162" s="323">
        <v>3.5506844231245858E-2</v>
      </c>
      <c r="AD162" s="323">
        <v>3.5723589938974537E-2</v>
      </c>
      <c r="AE162" s="323">
        <v>3.5902213188159907E-2</v>
      </c>
      <c r="AF162" s="323">
        <v>3.6088315972587486E-2</v>
      </c>
      <c r="AG162" s="323">
        <v>3.6282239858118966E-2</v>
      </c>
      <c r="AH162" s="323">
        <v>3.6484343448783194E-2</v>
      </c>
      <c r="AI162" s="323">
        <v>3.6695003303691985E-2</v>
      </c>
      <c r="AJ162" s="323">
        <v>3.691461490615499E-2</v>
      </c>
      <c r="AK162" s="323">
        <v>3.7143593688077722E-2</v>
      </c>
      <c r="AL162" s="323">
        <v>3.7382376112913715E-2</v>
      </c>
      <c r="AM162" s="323">
        <v>3.7631420820639555E-2</v>
      </c>
      <c r="AN162" s="323">
        <v>3.7891209838431208E-2</v>
      </c>
      <c r="AO162" s="323">
        <v>3.8162249860943576E-2</v>
      </c>
      <c r="AP162" s="323">
        <v>3.8445073604331179E-2</v>
      </c>
      <c r="AQ162" s="323">
        <v>3.8740241238399295E-2</v>
      </c>
      <c r="AR162" s="323">
        <v>3.9048341901541161E-2</v>
      </c>
      <c r="AS162" s="323">
        <v>3.936999530340006E-2</v>
      </c>
      <c r="AT162" s="323">
        <v>3.9705853420494708E-2</v>
      </c>
      <c r="AU162" s="323">
        <v>4.0056602290365818E-2</v>
      </c>
      <c r="AV162" s="323">
        <v>4.0422963910139338E-2</v>
      </c>
      <c r="AW162" s="323">
        <v>4.0805698245761357E-2</v>
      </c>
      <c r="AX162" s="323">
        <v>4.1205605358540745E-2</v>
      </c>
      <c r="AY162" s="323">
        <v>4.1623527656040119E-2</v>
      </c>
      <c r="AZ162" s="323">
        <v>4.2060352274785419E-2</v>
      </c>
      <c r="BA162" s="323">
        <v>4.2517013602720428E-2</v>
      </c>
      <c r="BB162" s="323">
        <v>4.2978633033884557E-2</v>
      </c>
    </row>
    <row r="163" spans="1:54" outlineLevel="2">
      <c r="A163" s="425"/>
      <c r="B163" s="135" t="s">
        <v>268</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268</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451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451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451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451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451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456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457</v>
      </c>
      <c r="B172" s="135" t="s">
        <v>265</v>
      </c>
      <c r="C172" s="135" t="s">
        <v>370</v>
      </c>
      <c r="D172" s="135" t="s">
        <v>364</v>
      </c>
      <c r="E172" s="262">
        <f>-(E$158*'Fixed Data'!$B$25*'Fixed Data'!E$47*'Fixed Data'!$B$24*'Fixed Data'!$B$23+E$158*'Fixed Data'!$B$26)*'Fixed Data'!L44/10^6</f>
        <v>-7.1240089539920573E-2</v>
      </c>
      <c r="F172" s="262">
        <f>-(F$158*'Fixed Data'!$B$25*'Fixed Data'!F$47*'Fixed Data'!$B$24*'Fixed Data'!$B$23+F$158*'Fixed Data'!$B$26)*'Fixed Data'!M44/10^6</f>
        <v>-7.1082902432793429E-2</v>
      </c>
      <c r="G172" s="262">
        <f>-(G$158*'Fixed Data'!$B$25*'Fixed Data'!G$47*'Fixed Data'!$B$24*'Fixed Data'!$B$23+G$158*'Fixed Data'!$B$26)*'Fixed Data'!N44/10^6</f>
        <v>-7.0245021957199838E-2</v>
      </c>
      <c r="H172" s="262">
        <f>-(H$158*'Fixed Data'!$B$25*'Fixed Data'!H$47*'Fixed Data'!$B$24*'Fixed Data'!$B$23+H$158*'Fixed Data'!$B$26)*'Fixed Data'!O44/10^6</f>
        <v>-6.8940621309072039E-2</v>
      </c>
      <c r="I172" s="262">
        <f>-(I$158*'Fixed Data'!$B$25*'Fixed Data'!I$47*'Fixed Data'!$B$24*'Fixed Data'!$B$23+I$158*'Fixed Data'!$B$26)*'Fixed Data'!P44/10^6</f>
        <v>-3.2674551696340697E-2</v>
      </c>
      <c r="J172" s="262">
        <f>-(J$158*'Fixed Data'!$B$25*'Fixed Data'!J$47*'Fixed Data'!$B$24*'Fixed Data'!$B$23+J$158*'Fixed Data'!$B$26)*'Fixed Data'!Q44/10^6</f>
        <v>-3.4827435472858763E-2</v>
      </c>
      <c r="K172" s="262">
        <f>-(K$158*'Fixed Data'!$B$25*'Fixed Data'!K$47*'Fixed Data'!$B$24*'Fixed Data'!$B$23+K$158*'Fixed Data'!$B$26)*'Fixed Data'!R44/10^6</f>
        <v>-3.7130474647108766E-2</v>
      </c>
      <c r="L172" s="262">
        <f>-(L$158*'Fixed Data'!$B$25*'Fixed Data'!L$47*'Fixed Data'!$B$24*'Fixed Data'!$B$23+L$158*'Fixed Data'!$B$26)*'Fixed Data'!S44/10^6</f>
        <v>-3.9601478538975193E-2</v>
      </c>
      <c r="M172" s="262">
        <f>-(M$158*'Fixed Data'!$B$25*'Fixed Data'!M$47*'Fixed Data'!$B$24*'Fixed Data'!$B$23+M$158*'Fixed Data'!$B$26)*'Fixed Data'!T44/10^6</f>
        <v>-4.2252630264539605E-2</v>
      </c>
      <c r="N172" s="262">
        <f>-(N$158*'Fixed Data'!$B$25*'Fixed Data'!N$47*'Fixed Data'!$B$24*'Fixed Data'!$B$23+N$158*'Fixed Data'!$B$26)*'Fixed Data'!U44/10^6</f>
        <v>-4.5097175943441814E-2</v>
      </c>
      <c r="O172" s="262">
        <f>-(O$158*'Fixed Data'!$B$25*'Fixed Data'!O$47*'Fixed Data'!$B$24*'Fixed Data'!$B$23+O$158*'Fixed Data'!$B$26)*'Fixed Data'!V44/10^6</f>
        <v>-4.8149126212104529E-2</v>
      </c>
      <c r="P172" s="262">
        <f>-(P$158*'Fixed Data'!$B$25*'Fixed Data'!P$47*'Fixed Data'!$B$24*'Fixed Data'!$B$23+P$158*'Fixed Data'!$B$26)*'Fixed Data'!W44/10^6</f>
        <v>-5.1416312537149782E-2</v>
      </c>
      <c r="Q172" s="262">
        <f>-(Q$158*'Fixed Data'!$B$25*'Fixed Data'!Q$47*'Fixed Data'!$B$24*'Fixed Data'!$B$23+Q$158*'Fixed Data'!$B$26)*'Fixed Data'!X44/10^6</f>
        <v>-5.4914417009695793E-2</v>
      </c>
      <c r="R172" s="262">
        <f>-(R$158*'Fixed Data'!$B$25*'Fixed Data'!R$47*'Fixed Data'!$B$24*'Fixed Data'!$B$23+R$158*'Fixed Data'!$B$26)*'Fixed Data'!Y44/10^6</f>
        <v>-5.8660292187791993E-2</v>
      </c>
      <c r="S172" s="262">
        <f>-(S$158*'Fixed Data'!$B$25*'Fixed Data'!S$47*'Fixed Data'!$B$24*'Fixed Data'!$B$23+S$158*'Fixed Data'!$B$26)*'Fixed Data'!Z44/10^6</f>
        <v>-6.2657948788118228E-2</v>
      </c>
      <c r="T172" s="262">
        <f>-(T$158*'Fixed Data'!$B$25*'Fixed Data'!T$47*'Fixed Data'!$B$24*'Fixed Data'!$B$23+T$158*'Fixed Data'!$B$26)*'Fixed Data'!AA44/10^6</f>
        <v>-6.6939024673198733E-2</v>
      </c>
      <c r="U172" s="262">
        <f>-(U$158*'Fixed Data'!$B$25*'Fixed Data'!U$47*'Fixed Data'!$B$24*'Fixed Data'!$B$23+U$158*'Fixed Data'!$B$26)*'Fixed Data'!AB44/10^6</f>
        <v>-7.1524125786209675E-2</v>
      </c>
      <c r="V172" s="262">
        <f>-(V$158*'Fixed Data'!$B$25*'Fixed Data'!V$47*'Fixed Data'!$B$24*'Fixed Data'!$B$23+V$158*'Fixed Data'!$B$26)*'Fixed Data'!AC44/10^6</f>
        <v>-7.6435307820232959E-2</v>
      </c>
      <c r="W172" s="262">
        <f>-(W$158*'Fixed Data'!$B$25*'Fixed Data'!W$47*'Fixed Data'!$B$24*'Fixed Data'!$B$23+W$158*'Fixed Data'!$B$26)*'Fixed Data'!AD44/10^6</f>
        <v>-8.1696789659748331E-2</v>
      </c>
      <c r="X172" s="262">
        <f>-(X$158*'Fixed Data'!$B$25*'Fixed Data'!X$47*'Fixed Data'!$B$24*'Fixed Data'!$B$23+X$158*'Fixed Data'!$B$26)*'Fixed Data'!AE44/10^6</f>
        <v>-8.7334295623477998E-2</v>
      </c>
      <c r="Y172" s="262">
        <f>-(Y$158*'Fixed Data'!$B$25*'Fixed Data'!Y$47*'Fixed Data'!$B$24*'Fixed Data'!$B$23+Y$158*'Fixed Data'!$B$26)*'Fixed Data'!AF44/10^6</f>
        <v>-9.3375479200799513E-2</v>
      </c>
      <c r="Z172" s="262">
        <f>-(Z$158*'Fixed Data'!$B$25*'Fixed Data'!Z$47*'Fixed Data'!$B$24*'Fixed Data'!$B$23+Z$158*'Fixed Data'!$B$26)*'Fixed Data'!AG44/10^6</f>
        <v>-9.9850069927476248E-2</v>
      </c>
      <c r="AA172" s="262">
        <f>-(AA$158*'Fixed Data'!$B$25*'Fixed Data'!AA$47*'Fixed Data'!$B$24*'Fixed Data'!$B$23+AA$158*'Fixed Data'!$B$26)*'Fixed Data'!AH44/10^6</f>
        <v>-0.10679003145698357</v>
      </c>
      <c r="AB172" s="262">
        <f>-(AB$158*'Fixed Data'!$B$25*'Fixed Data'!AB$47*'Fixed Data'!$B$24*'Fixed Data'!$B$23+AB$158*'Fixed Data'!$B$26)*'Fixed Data'!AI44/10^6</f>
        <v>-0.11421574019509119</v>
      </c>
      <c r="AC172" s="262">
        <f>-(AC$158*'Fixed Data'!$B$25*'Fixed Data'!AC$47*'Fixed Data'!$B$24*'Fixed Data'!$B$23+AC$158*'Fixed Data'!$B$26)*'Fixed Data'!AJ44/10^6</f>
        <v>-0.43879924325367353</v>
      </c>
      <c r="AD172" s="262">
        <f>-(AD$158*'Fixed Data'!$B$25*'Fixed Data'!AD$47*'Fixed Data'!$B$24*'Fixed Data'!$B$23+AD$158*'Fixed Data'!$B$26)*'Fixed Data'!AK44/10^6</f>
        <v>-0.46245441351480238</v>
      </c>
      <c r="AE172" s="262">
        <f>-(AE$158*'Fixed Data'!$B$25*'Fixed Data'!AE$47*'Fixed Data'!$B$24*'Fixed Data'!$B$23+AE$158*'Fixed Data'!$B$26)*'Fixed Data'!AL44/10^6</f>
        <v>-0.48737030825178734</v>
      </c>
      <c r="AF172" s="262">
        <f>-(AF$158*'Fixed Data'!$B$25*'Fixed Data'!AF$47*'Fixed Data'!$B$24*'Fixed Data'!$B$23+AF$158*'Fixed Data'!$B$26)*'Fixed Data'!AM44/10^6</f>
        <v>-0.51360583202185461</v>
      </c>
      <c r="AG172" s="262">
        <f>-(AG$158*'Fixed Data'!$B$25*'Fixed Data'!AG$47*'Fixed Data'!$B$24*'Fixed Data'!$B$23+AG$158*'Fixed Data'!$B$26)*'Fixed Data'!AN44/10^6</f>
        <v>-0.54121874888423027</v>
      </c>
      <c r="AH172" s="262">
        <f>-(AH$158*'Fixed Data'!$B$25*'Fixed Data'!AH$47*'Fixed Data'!$B$24*'Fixed Data'!$B$23+AH$158*'Fixed Data'!$B$26)*'Fixed Data'!AO44/10^6</f>
        <v>-0.57028403148967721</v>
      </c>
      <c r="AI172" s="262">
        <f>-(AI$158*'Fixed Data'!$B$25*'Fixed Data'!AI$47*'Fixed Data'!$B$24*'Fixed Data'!$B$23+AI$158*'Fixed Data'!$B$26)*'Fixed Data'!AP44/10^6</f>
        <v>-0.60090476763828227</v>
      </c>
      <c r="AJ172" s="262">
        <f>-(AJ$158*'Fixed Data'!$B$25*'Fixed Data'!AJ$47*'Fixed Data'!$B$24*'Fixed Data'!$B$23+AJ$158*'Fixed Data'!$B$26)*'Fixed Data'!AQ44/10^6</f>
        <v>-0.63315488715395962</v>
      </c>
      <c r="AK172" s="262">
        <f>-(AK$158*'Fixed Data'!$B$25*'Fixed Data'!AK$47*'Fixed Data'!$B$24*'Fixed Data'!$B$23+AK$158*'Fixed Data'!$B$26)*'Fixed Data'!AR44/10^6</f>
        <v>-0.66712047843579703</v>
      </c>
      <c r="AL172" s="262">
        <f>-(AL$158*'Fixed Data'!$B$25*'Fixed Data'!AL$47*'Fixed Data'!$B$24*'Fixed Data'!$B$23+AL$158*'Fixed Data'!$B$26)*'Fixed Data'!AS44/10^6</f>
        <v>-0.70289712738515764</v>
      </c>
      <c r="AM172" s="262">
        <f>-(AM$158*'Fixed Data'!$B$25*'Fixed Data'!AM$47*'Fixed Data'!$B$24*'Fixed Data'!$B$23+AM$158*'Fixed Data'!$B$26)*'Fixed Data'!AT44/10^6</f>
        <v>-0.74058722279884126</v>
      </c>
      <c r="AN172" s="262">
        <f>-(AN$158*'Fixed Data'!$B$25*'Fixed Data'!AN$47*'Fixed Data'!$B$24*'Fixed Data'!$B$23+AN$158*'Fixed Data'!$B$26)*'Fixed Data'!AU44/10^6</f>
        <v>-0.78029745513333326</v>
      </c>
      <c r="AO172" s="262">
        <f>-(AO$158*'Fixed Data'!$B$25*'Fixed Data'!AO$47*'Fixed Data'!$B$24*'Fixed Data'!$B$23+AO$158*'Fixed Data'!$B$26)*'Fixed Data'!AV44/10^6</f>
        <v>-0.82213811777231438</v>
      </c>
      <c r="AP172" s="262">
        <f>-(AP$158*'Fixed Data'!$B$25*'Fixed Data'!AP$47*'Fixed Data'!$B$24*'Fixed Data'!$B$23+AP$158*'Fixed Data'!$B$26)*'Fixed Data'!AW44/10^6</f>
        <v>-0.86622810112625226</v>
      </c>
      <c r="AQ172" s="262">
        <f>-(AQ$158*'Fixed Data'!$B$25*'Fixed Data'!AQ$47*'Fixed Data'!$B$24*'Fixed Data'!$B$23+AQ$158*'Fixed Data'!$B$26)*'Fixed Data'!AX44/10^6</f>
        <v>-0.9126935828384154</v>
      </c>
      <c r="AR172" s="262">
        <f>-(AR$158*'Fixed Data'!$B$25*'Fixed Data'!AR$47*'Fixed Data'!$B$24*'Fixed Data'!$B$23+AR$158*'Fixed Data'!$B$26)*'Fixed Data'!AY44/10^6</f>
        <v>-0.96166775417267969</v>
      </c>
      <c r="AS172" s="262">
        <f>-(AS$158*'Fixed Data'!$B$25*'Fixed Data'!AS$47*'Fixed Data'!$B$24*'Fixed Data'!$B$23+AS$158*'Fixed Data'!$B$26)*'Fixed Data'!AZ44/10^6</f>
        <v>-1.0132913061649009</v>
      </c>
      <c r="AT172" s="262">
        <f>-(AT$158*'Fixed Data'!$B$25*'Fixed Data'!AT$47*'Fixed Data'!$B$24*'Fixed Data'!$B$23+AT$158*'Fixed Data'!$B$26)*'Fixed Data'!BA44/10^6</f>
        <v>-1.0677133014478211</v>
      </c>
      <c r="AU172" s="262">
        <f>-(AU$158*'Fixed Data'!$B$25*'Fixed Data'!AU$47*'Fixed Data'!$B$24*'Fixed Data'!$B$23+AU$158*'Fixed Data'!$B$26)*'Fixed Data'!BB44/10^6</f>
        <v>-1.1250918978764155</v>
      </c>
      <c r="AV172" s="262">
        <f>-(AV$158*'Fixed Data'!$B$25*'Fixed Data'!AV$47*'Fixed Data'!$B$24*'Fixed Data'!$B$23+AV$158*'Fixed Data'!$B$26)*'Fixed Data'!BC44/10^6</f>
        <v>-1.1855945451462415</v>
      </c>
      <c r="AW172" s="262">
        <f>-(AW$158*'Fixed Data'!$B$25*'Fixed Data'!AW$47*'Fixed Data'!$B$24*'Fixed Data'!$B$23+AW$158*'Fixed Data'!$B$26)*'Fixed Data'!BD44/10^6</f>
        <v>-1.2493985648818851</v>
      </c>
      <c r="AX172" s="262">
        <f>-(AX$158*'Fixed Data'!$B$25*'Fixed Data'!AX$47*'Fixed Data'!$B$24*'Fixed Data'!$B$23+AX$158*'Fixed Data'!$B$26)*'Fixed Data'!BE44/10^6</f>
        <v>-1.3166918532322083</v>
      </c>
      <c r="AY172" s="262">
        <f>-(AY$158*'Fixed Data'!$B$25*'Fixed Data'!AY$47*'Fixed Data'!$B$24*'Fixed Data'!$B$23+AY$158*'Fixed Data'!$B$26)*'Fixed Data'!BF44/10^6</f>
        <v>-1.3876735741870843</v>
      </c>
      <c r="AZ172" s="262">
        <f>-(AZ$158*'Fixed Data'!$B$25*'Fixed Data'!AZ$47*'Fixed Data'!$B$24*'Fixed Data'!$B$23+AZ$158*'Fixed Data'!$B$26)*'Fixed Data'!BG44/10^6</f>
        <v>-1.4625548283153214</v>
      </c>
      <c r="BA172" s="262">
        <f>-(BA$158*'Fixed Data'!$B$25*'Fixed Data'!BA$47*'Fixed Data'!$B$24*'Fixed Data'!$B$23+BA$158*'Fixed Data'!$B$26)*'Fixed Data'!BH44/10^6</f>
        <v>-1.5415593647507326</v>
      </c>
      <c r="BB172" s="262">
        <f>-(BB$158*'Fixed Data'!$B$25*'Fixed Data'!BB$47*'Fixed Data'!$B$24*'Fixed Data'!$B$23+BB$158*'Fixed Data'!$B$26)*'Fixed Data'!BI44/10^6</f>
        <v>-1.6246474294786235</v>
      </c>
    </row>
    <row r="173" spans="1:54" outlineLevel="2">
      <c r="A173" s="425"/>
      <c r="B173" s="135" t="s">
        <v>265</v>
      </c>
      <c r="C173" s="135"/>
      <c r="D173" s="135" t="s">
        <v>364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265</v>
      </c>
      <c r="C174" s="135"/>
      <c r="D174" s="135" t="s">
        <v>364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458</v>
      </c>
      <c r="B176" s="135" t="s">
        <v>265</v>
      </c>
      <c r="C176" s="135" t="s">
        <v>370</v>
      </c>
      <c r="D176" s="135" t="s">
        <v>364</v>
      </c>
      <c r="E176" s="262">
        <f>-(E$158*'Fixed Data'!$B$25*'Fixed Data'!E$47*'Fixed Data'!$B$24*'Fixed Data'!$B$23+E$158*'Fixed Data'!$B$26)*'Fixed Data'!L46/10^6</f>
        <v>-0.2137202685691372</v>
      </c>
      <c r="F176" s="262">
        <f>-(F$158*'Fixed Data'!$B$25*'Fixed Data'!F$47*'Fixed Data'!$B$24*'Fixed Data'!$B$23+F$158*'Fixed Data'!$B$26)*'Fixed Data'!M46/10^6</f>
        <v>-0.21324870724862507</v>
      </c>
      <c r="G176" s="262">
        <f>-(G$158*'Fixed Data'!$B$25*'Fixed Data'!G$47*'Fixed Data'!$B$24*'Fixed Data'!$B$23+G$158*'Fixed Data'!$B$26)*'Fixed Data'!N46/10^6</f>
        <v>-0.21073506587159954</v>
      </c>
      <c r="H176" s="262">
        <f>-(H$158*'Fixed Data'!$B$25*'Fixed Data'!H$47*'Fixed Data'!$B$24*'Fixed Data'!$B$23+H$158*'Fixed Data'!$B$26)*'Fixed Data'!O46/10^6</f>
        <v>-0.20682186392721613</v>
      </c>
      <c r="I176" s="262">
        <f>-(I$158*'Fixed Data'!$B$25*'Fixed Data'!I$47*'Fixed Data'!$B$24*'Fixed Data'!$B$23+I$158*'Fixed Data'!$B$26)*'Fixed Data'!P46/10^6</f>
        <v>-9.8023655089022083E-2</v>
      </c>
      <c r="J176" s="262">
        <f>-(J$158*'Fixed Data'!$B$25*'Fixed Data'!J$47*'Fixed Data'!$B$24*'Fixed Data'!$B$23+J$158*'Fixed Data'!$B$26)*'Fixed Data'!Q46/10^6</f>
        <v>-0.10448230639562857</v>
      </c>
      <c r="K176" s="262">
        <f>-(K$158*'Fixed Data'!$B$25*'Fixed Data'!K$47*'Fixed Data'!$B$24*'Fixed Data'!$B$23+K$158*'Fixed Data'!$B$26)*'Fixed Data'!R46/10^6</f>
        <v>-0.11139142394132628</v>
      </c>
      <c r="L176" s="262">
        <f>-(L$158*'Fixed Data'!$B$25*'Fixed Data'!L$47*'Fixed Data'!$B$24*'Fixed Data'!$B$23+L$158*'Fixed Data'!$B$26)*'Fixed Data'!S46/10^6</f>
        <v>-0.11880443561692557</v>
      </c>
      <c r="M176" s="262">
        <f>-(M$158*'Fixed Data'!$B$25*'Fixed Data'!M$47*'Fixed Data'!$B$24*'Fixed Data'!$B$23+M$158*'Fixed Data'!$B$26)*'Fixed Data'!T46/10^6</f>
        <v>-0.12675789076701277</v>
      </c>
      <c r="N176" s="262">
        <f>-(N$158*'Fixed Data'!$B$25*'Fixed Data'!N$47*'Fixed Data'!$B$24*'Fixed Data'!$B$23+N$158*'Fixed Data'!$B$26)*'Fixed Data'!U46/10^6</f>
        <v>-0.13529152780235415</v>
      </c>
      <c r="O176" s="262">
        <f>-(O$158*'Fixed Data'!$B$25*'Fixed Data'!O$47*'Fixed Data'!$B$24*'Fixed Data'!$B$23+O$158*'Fixed Data'!$B$26)*'Fixed Data'!V46/10^6</f>
        <v>-0.1444473786363136</v>
      </c>
      <c r="P176" s="262">
        <f>-(P$158*'Fixed Data'!$B$25*'Fixed Data'!P$47*'Fixed Data'!$B$24*'Fixed Data'!$B$23+P$158*'Fixed Data'!$B$26)*'Fixed Data'!W46/10^6</f>
        <v>-0.15424893764239045</v>
      </c>
      <c r="Q176" s="262">
        <f>-(Q$158*'Fixed Data'!$B$25*'Fixed Data'!Q$47*'Fixed Data'!$B$24*'Fixed Data'!$B$23+Q$158*'Fixed Data'!$B$26)*'Fixed Data'!X46/10^6</f>
        <v>-0.16474325102908738</v>
      </c>
      <c r="R176" s="262">
        <f>-(R$158*'Fixed Data'!$B$25*'Fixed Data'!R$47*'Fixed Data'!$B$24*'Fixed Data'!$B$23+R$158*'Fixed Data'!$B$26)*'Fixed Data'!Y46/10^6</f>
        <v>-0.17598087656337599</v>
      </c>
      <c r="S176" s="262">
        <f>-(S$158*'Fixed Data'!$B$25*'Fixed Data'!S$47*'Fixed Data'!$B$24*'Fixed Data'!$B$23+S$158*'Fixed Data'!$B$26)*'Fixed Data'!Z46/10^6</f>
        <v>-0.18797384632831188</v>
      </c>
      <c r="T176" s="262">
        <f>-(T$158*'Fixed Data'!$B$25*'Fixed Data'!T$47*'Fixed Data'!$B$24*'Fixed Data'!$B$23+T$158*'Fixed Data'!$B$26)*'Fixed Data'!AA46/10^6</f>
        <v>-0.20081707398165985</v>
      </c>
      <c r="U176" s="262">
        <f>-(U$158*'Fixed Data'!$B$25*'Fixed Data'!U$47*'Fixed Data'!$B$24*'Fixed Data'!$B$23+U$158*'Fixed Data'!$B$26)*'Fixed Data'!AB46/10^6</f>
        <v>-0.2145723773985648</v>
      </c>
      <c r="V176" s="262">
        <f>-(V$158*'Fixed Data'!$B$25*'Fixed Data'!V$47*'Fixed Data'!$B$24*'Fixed Data'!$B$23+V$158*'Fixed Data'!$B$26)*'Fixed Data'!AC46/10^6</f>
        <v>-0.22930592341865164</v>
      </c>
      <c r="W176" s="262">
        <f>-(W$158*'Fixed Data'!$B$25*'Fixed Data'!W$47*'Fixed Data'!$B$24*'Fixed Data'!$B$23+W$158*'Fixed Data'!$B$26)*'Fixed Data'!AD46/10^6</f>
        <v>-0.24509036897924502</v>
      </c>
      <c r="X176" s="262">
        <f>-(X$158*'Fixed Data'!$B$25*'Fixed Data'!X$47*'Fixed Data'!$B$24*'Fixed Data'!$B$23+X$158*'Fixed Data'!$B$26)*'Fixed Data'!AE46/10^6</f>
        <v>-0.26200288687043399</v>
      </c>
      <c r="Y176" s="262">
        <f>-(Y$158*'Fixed Data'!$B$25*'Fixed Data'!Y$47*'Fixed Data'!$B$24*'Fixed Data'!$B$23+Y$158*'Fixed Data'!$B$26)*'Fixed Data'!AF46/10^6</f>
        <v>-0.28012643760239853</v>
      </c>
      <c r="Z176" s="262">
        <f>-(Z$158*'Fixed Data'!$B$25*'Fixed Data'!Z$47*'Fixed Data'!$B$24*'Fixed Data'!$B$23+Z$158*'Fixed Data'!$B$26)*'Fixed Data'!AG46/10^6</f>
        <v>-0.29955020973067664</v>
      </c>
      <c r="AA176" s="262">
        <f>-(AA$158*'Fixed Data'!$B$25*'Fixed Data'!AA$47*'Fixed Data'!$B$24*'Fixed Data'!$B$23+AA$158*'Fixed Data'!$B$26)*'Fixed Data'!AH46/10^6</f>
        <v>-0.32037009442548181</v>
      </c>
      <c r="AB176" s="262">
        <f>-(AB$158*'Fixed Data'!$B$25*'Fixed Data'!AB$47*'Fixed Data'!$B$24*'Fixed Data'!$B$23+AB$158*'Fixed Data'!$B$26)*'Fixed Data'!AI46/10^6</f>
        <v>-0.34264722058527353</v>
      </c>
      <c r="AC176" s="262">
        <f>-(AC$158*'Fixed Data'!$B$25*'Fixed Data'!AC$47*'Fixed Data'!$B$24*'Fixed Data'!$B$23+AC$158*'Fixed Data'!$B$26)*'Fixed Data'!AJ46/10^6</f>
        <v>-1.3163977297734573</v>
      </c>
      <c r="AD176" s="262">
        <f>-(AD$158*'Fixed Data'!$B$25*'Fixed Data'!AD$47*'Fixed Data'!$B$24*'Fixed Data'!$B$23+AD$158*'Fixed Data'!$B$26)*'Fixed Data'!AK46/10^6</f>
        <v>-1.3873632405720977</v>
      </c>
      <c r="AE176" s="262">
        <f>-(AE$158*'Fixed Data'!$B$25*'Fixed Data'!AE$47*'Fixed Data'!$B$24*'Fixed Data'!$B$23+AE$158*'Fixed Data'!$B$26)*'Fixed Data'!AL46/10^6</f>
        <v>-1.4621109248028292</v>
      </c>
      <c r="AF176" s="262">
        <f>-(AF$158*'Fixed Data'!$B$25*'Fixed Data'!AF$47*'Fixed Data'!$B$24*'Fixed Data'!$B$23+AF$158*'Fixed Data'!$B$26)*'Fixed Data'!AM46/10^6</f>
        <v>-1.540817496138867</v>
      </c>
      <c r="AG176" s="262">
        <f>-(AG$158*'Fixed Data'!$B$25*'Fixed Data'!AG$47*'Fixed Data'!$B$24*'Fixed Data'!$B$23+AG$158*'Fixed Data'!$B$26)*'Fixed Data'!AN46/10^6</f>
        <v>-1.6236562467083728</v>
      </c>
      <c r="AH176" s="262">
        <f>-(AH$158*'Fixed Data'!$B$25*'Fixed Data'!AH$47*'Fixed Data'!$B$24*'Fixed Data'!$B$23+AH$158*'Fixed Data'!$B$26)*'Fixed Data'!AO46/10^6</f>
        <v>-1.7108520945412893</v>
      </c>
      <c r="AI176" s="262">
        <f>-(AI$158*'Fixed Data'!$B$25*'Fixed Data'!AI$47*'Fixed Data'!$B$24*'Fixed Data'!$B$23+AI$158*'Fixed Data'!$B$26)*'Fixed Data'!AP46/10^6</f>
        <v>-1.802714303001522</v>
      </c>
      <c r="AJ176" s="262">
        <f>-(AJ$158*'Fixed Data'!$B$25*'Fixed Data'!AJ$47*'Fixed Data'!$B$24*'Fixed Data'!$B$23+AJ$158*'Fixed Data'!$B$26)*'Fixed Data'!AQ46/10^6</f>
        <v>-1.8994646615609985</v>
      </c>
      <c r="AK176" s="262">
        <f>-(AK$158*'Fixed Data'!$B$25*'Fixed Data'!AK$47*'Fixed Data'!$B$24*'Fixed Data'!$B$23+AK$158*'Fixed Data'!$B$26)*'Fixed Data'!AR46/10^6</f>
        <v>-2.0013614354175089</v>
      </c>
      <c r="AL176" s="262">
        <f>-(AL$158*'Fixed Data'!$B$25*'Fixed Data'!AL$47*'Fixed Data'!$B$24*'Fixed Data'!$B$23+AL$158*'Fixed Data'!$B$26)*'Fixed Data'!AS46/10^6</f>
        <v>-2.1086913822769069</v>
      </c>
      <c r="AM176" s="262">
        <f>-(AM$158*'Fixed Data'!$B$25*'Fixed Data'!AM$47*'Fixed Data'!$B$24*'Fixed Data'!$B$23+AM$158*'Fixed Data'!$B$26)*'Fixed Data'!AT46/10^6</f>
        <v>-2.2217616685338153</v>
      </c>
      <c r="AN176" s="262">
        <f>-(AN$158*'Fixed Data'!$B$25*'Fixed Data'!AN$47*'Fixed Data'!$B$24*'Fixed Data'!$B$23+AN$158*'Fixed Data'!$B$26)*'Fixed Data'!AU46/10^6</f>
        <v>-2.3408923655526421</v>
      </c>
      <c r="AO176" s="262">
        <f>-(AO$158*'Fixed Data'!$B$25*'Fixed Data'!AO$47*'Fixed Data'!$B$24*'Fixed Data'!$B$23+AO$158*'Fixed Data'!$B$26)*'Fixed Data'!AV46/10^6</f>
        <v>-2.4664143534854088</v>
      </c>
      <c r="AP176" s="262">
        <f>-(AP$158*'Fixed Data'!$B$25*'Fixed Data'!AP$47*'Fixed Data'!$B$24*'Fixed Data'!$B$23+AP$158*'Fixed Data'!$B$26)*'Fixed Data'!AW46/10^6</f>
        <v>-2.5986843035642071</v>
      </c>
      <c r="AQ176" s="262">
        <f>-(AQ$158*'Fixed Data'!$B$25*'Fixed Data'!AQ$47*'Fixed Data'!$B$24*'Fixed Data'!$B$23+AQ$158*'Fixed Data'!$B$26)*'Fixed Data'!AX46/10^6</f>
        <v>-2.7380807487191681</v>
      </c>
      <c r="AR176" s="262">
        <f>-(AR$158*'Fixed Data'!$B$25*'Fixed Data'!AR$47*'Fixed Data'!$B$24*'Fixed Data'!$B$23+AR$158*'Fixed Data'!$B$26)*'Fixed Data'!AY46/10^6</f>
        <v>-2.8850032627418094</v>
      </c>
      <c r="AS176" s="262">
        <f>-(AS$158*'Fixed Data'!$B$25*'Fixed Data'!AS$47*'Fixed Data'!$B$24*'Fixed Data'!$B$23+AS$158*'Fixed Data'!$B$26)*'Fixed Data'!AZ46/10^6</f>
        <v>-3.0398739187393491</v>
      </c>
      <c r="AT176" s="262">
        <f>-(AT$158*'Fixed Data'!$B$25*'Fixed Data'!AT$47*'Fixed Data'!$B$24*'Fixed Data'!$B$23+AT$158*'Fixed Data'!$B$26)*'Fixed Data'!BA46/10^6</f>
        <v>-3.203139904610389</v>
      </c>
      <c r="AU176" s="262">
        <f>-(AU$158*'Fixed Data'!$B$25*'Fixed Data'!AU$47*'Fixed Data'!$B$24*'Fixed Data'!$B$23+AU$158*'Fixed Data'!$B$26)*'Fixed Data'!BB46/10^6</f>
        <v>-3.3752756939200057</v>
      </c>
      <c r="AV176" s="262">
        <f>-(AV$158*'Fixed Data'!$B$25*'Fixed Data'!AV$47*'Fixed Data'!$B$24*'Fixed Data'!$B$23+AV$158*'Fixed Data'!$B$26)*'Fixed Data'!BC46/10^6</f>
        <v>-3.5567836357549178</v>
      </c>
      <c r="AW176" s="262">
        <f>-(AW$158*'Fixed Data'!$B$25*'Fixed Data'!AW$47*'Fixed Data'!$B$24*'Fixed Data'!$B$23+AW$158*'Fixed Data'!$B$26)*'Fixed Data'!BD46/10^6</f>
        <v>-3.7481956949889317</v>
      </c>
      <c r="AX176" s="262">
        <f>-(AX$158*'Fixed Data'!$B$25*'Fixed Data'!AX$47*'Fixed Data'!$B$24*'Fixed Data'!$B$23+AX$158*'Fixed Data'!$B$26)*'Fixed Data'!BE46/10^6</f>
        <v>-3.9500755600687398</v>
      </c>
      <c r="AY176" s="262">
        <f>-(AY$158*'Fixed Data'!$B$25*'Fixed Data'!AY$47*'Fixed Data'!$B$24*'Fixed Data'!$B$23+AY$158*'Fixed Data'!$B$26)*'Fixed Data'!BF46/10^6</f>
        <v>-4.1630207229641201</v>
      </c>
      <c r="AZ176" s="262">
        <f>-(AZ$158*'Fixed Data'!$B$25*'Fixed Data'!AZ$47*'Fixed Data'!$B$24*'Fixed Data'!$B$23+AZ$158*'Fixed Data'!$B$26)*'Fixed Data'!BG46/10^6</f>
        <v>-4.3876644853816025</v>
      </c>
      <c r="BA176" s="262">
        <f>-(BA$158*'Fixed Data'!$B$25*'Fixed Data'!BA$47*'Fixed Data'!$B$24*'Fixed Data'!$B$23+BA$158*'Fixed Data'!$B$26)*'Fixed Data'!BH46/10^6</f>
        <v>-4.6246780947227446</v>
      </c>
      <c r="BB176" s="262">
        <f>-(BB$158*'Fixed Data'!$B$25*'Fixed Data'!BB$47*'Fixed Data'!$B$24*'Fixed Data'!$B$23+BB$158*'Fixed Data'!$B$26)*'Fixed Data'!BI46/10^6</f>
        <v>-4.8739422889435113</v>
      </c>
    </row>
    <row r="177" spans="1:54" outlineLevel="2">
      <c r="A177" s="425"/>
      <c r="B177" s="135" t="s">
        <v>265</v>
      </c>
      <c r="C177" s="135"/>
      <c r="D177" s="135" t="s">
        <v>364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265</v>
      </c>
      <c r="C178" s="135"/>
      <c r="D178" s="135" t="s">
        <v>364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459</v>
      </c>
      <c r="B182" s="19"/>
      <c r="C182" s="19"/>
      <c r="D182" s="19"/>
      <c r="E182" s="15"/>
    </row>
    <row r="183" spans="1:54" ht="15" outlineLevel="1">
      <c r="A183" s="12"/>
      <c r="B183" s="19"/>
      <c r="C183" s="19"/>
      <c r="D183" s="19"/>
      <c r="E183" s="15"/>
    </row>
    <row r="184" spans="1:54" s="4" customFormat="1" outlineLevel="1">
      <c r="A184" s="4" t="s">
        <v>460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461</v>
      </c>
      <c r="B186" s="150" t="s">
        <v>462</v>
      </c>
      <c r="C186" s="6" t="s">
        <v>463</v>
      </c>
      <c r="D186" s="10" t="s">
        <v>375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464</v>
      </c>
      <c r="C187" s="6" t="s">
        <v>465</v>
      </c>
      <c r="D187" s="10" t="s">
        <v>375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466</v>
      </c>
      <c r="B190" s="150" t="s">
        <v>325</v>
      </c>
      <c r="C190" s="19"/>
      <c r="D190" s="135" t="s">
        <v>364</v>
      </c>
      <c r="E190" s="21">
        <f>(E133+E83)*E186</f>
        <v>-2.4132722170551455</v>
      </c>
      <c r="F190" s="21">
        <f t="shared" ref="F190:BB190" si="17">(F133+F83)*F186</f>
        <v>-2.4727953656587931</v>
      </c>
      <c r="G190" s="21">
        <f t="shared" si="17"/>
        <v>-2.521897848903544</v>
      </c>
      <c r="H190" s="21">
        <f t="shared" si="17"/>
        <v>-2.5613393093889556</v>
      </c>
      <c r="I190" s="21">
        <f>(I133+I83)*I186</f>
        <v>-0.48880845551694629</v>
      </c>
      <c r="J190" s="21">
        <f t="shared" si="17"/>
        <v>-0.44243507663596865</v>
      </c>
      <c r="K190" s="21">
        <f t="shared" si="17"/>
        <v>-0.39927266575607151</v>
      </c>
      <c r="L190" s="21">
        <f t="shared" si="17"/>
        <v>-0.35913566080632281</v>
      </c>
      <c r="M190" s="21">
        <f t="shared" si="17"/>
        <v>-0.32184810243555073</v>
      </c>
      <c r="N190" s="21">
        <f t="shared" si="17"/>
        <v>-0.28724317225155904</v>
      </c>
      <c r="O190" s="21">
        <f t="shared" si="17"/>
        <v>-0.25516275213788442</v>
      </c>
      <c r="P190" s="21">
        <f t="shared" si="17"/>
        <v>-0.22545700372258853</v>
      </c>
      <c r="Q190" s="21">
        <f t="shared" si="17"/>
        <v>-0.1979839671130203</v>
      </c>
      <c r="R190" s="21">
        <f t="shared" si="17"/>
        <v>-0.17260917804827725</v>
      </c>
      <c r="S190" s="21">
        <f t="shared" si="17"/>
        <v>-0.14920530265732182</v>
      </c>
      <c r="T190" s="21">
        <f t="shared" si="17"/>
        <v>-0.12765178904542179</v>
      </c>
      <c r="U190" s="21">
        <f t="shared" si="17"/>
        <v>-0.10783453496484735</v>
      </c>
      <c r="V190" s="21">
        <f t="shared" si="17"/>
        <v>-8.9645570857638635E-2</v>
      </c>
      <c r="W190" s="21">
        <f t="shared" si="17"/>
        <v>-7.2982757588798311E-2</v>
      </c>
      <c r="X190" s="21">
        <f t="shared" si="17"/>
        <v>-5.7749498217534175E-2</v>
      </c>
      <c r="Y190" s="21">
        <f t="shared" si="17"/>
        <v>-4.3854463182217598E-2</v>
      </c>
      <c r="Z190" s="21">
        <f t="shared" si="17"/>
        <v>-3.1211328301591509E-2</v>
      </c>
      <c r="AA190" s="21">
        <f t="shared" si="17"/>
        <v>-1.9738525020502183E-2</v>
      </c>
      <c r="AB190" s="21">
        <f t="shared" si="17"/>
        <v>-9.3590023530904162E-3</v>
      </c>
      <c r="AC190" s="21">
        <f t="shared" si="17"/>
        <v>2.2207118438867118E-18</v>
      </c>
      <c r="AD190" s="21">
        <f t="shared" si="17"/>
        <v>2.1456153081031034E-18</v>
      </c>
      <c r="AE190" s="21">
        <f t="shared" si="17"/>
        <v>2.0730582686986506E-18</v>
      </c>
      <c r="AF190" s="21">
        <f t="shared" si="17"/>
        <v>2.0029548489842035E-18</v>
      </c>
      <c r="AG190" s="21">
        <f t="shared" si="17"/>
        <v>1.9352220763132399E-18</v>
      </c>
      <c r="AH190" s="21">
        <f t="shared" si="17"/>
        <v>1.8697797838775269E-18</v>
      </c>
      <c r="AI190" s="21">
        <f t="shared" si="17"/>
        <v>1.8065505158236973E-18</v>
      </c>
      <c r="AJ190" s="21">
        <f t="shared" si="17"/>
        <v>1.7539325396346578E-18</v>
      </c>
      <c r="AK190" s="21">
        <f t="shared" si="17"/>
        <v>1.702847125858891E-18</v>
      </c>
      <c r="AL190" s="21">
        <f t="shared" si="17"/>
        <v>1.6532496367562048E-18</v>
      </c>
      <c r="AM190" s="21">
        <f t="shared" si="17"/>
        <v>1.6050967347147619E-18</v>
      </c>
      <c r="AN190" s="21">
        <f t="shared" si="17"/>
        <v>1.5583463443832639E-18</v>
      </c>
      <c r="AO190" s="21">
        <f t="shared" si="17"/>
        <v>1.5129576159060814E-18</v>
      </c>
      <c r="AP190" s="21">
        <f t="shared" si="17"/>
        <v>1.4688908892292053E-18</v>
      </c>
      <c r="AQ190" s="21">
        <f t="shared" si="17"/>
        <v>1.4261076594458304E-18</v>
      </c>
      <c r="AR190" s="21">
        <f t="shared" si="17"/>
        <v>1.3845705431512917E-18</v>
      </c>
      <c r="AS190" s="21">
        <f t="shared" si="17"/>
        <v>1.3442432457779531E-18</v>
      </c>
      <c r="AT190" s="21">
        <f t="shared" si="17"/>
        <v>1.3050905298815079E-18</v>
      </c>
      <c r="AU190" s="21">
        <f t="shared" si="17"/>
        <v>1.2670781843509785E-18</v>
      </c>
      <c r="AV190" s="21">
        <f t="shared" si="17"/>
        <v>1.2301729945155132E-18</v>
      </c>
      <c r="AW190" s="21">
        <f t="shared" si="17"/>
        <v>1.1943427131218574E-18</v>
      </c>
      <c r="AX190" s="21">
        <f t="shared" si="17"/>
        <v>1.1595560321571432E-18</v>
      </c>
      <c r="AY190" s="21">
        <f t="shared" si="17"/>
        <v>1.1257825554923719E-18</v>
      </c>
      <c r="AZ190" s="21">
        <f t="shared" si="17"/>
        <v>1.0929927723226911E-18</v>
      </c>
      <c r="BA190" s="21">
        <f t="shared" si="17"/>
        <v>1.0611580313812536E-18</v>
      </c>
      <c r="BB190" s="21">
        <f t="shared" si="17"/>
        <v>1.0302505159041297E-18</v>
      </c>
    </row>
    <row r="191" spans="1:54" outlineLevel="2">
      <c r="A191" s="425"/>
      <c r="B191" s="150" t="s">
        <v>467</v>
      </c>
      <c r="C191" s="19"/>
      <c r="D191" s="135" t="s">
        <v>364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536</v>
      </c>
      <c r="C192" s="19"/>
      <c r="D192" s="135" t="s">
        <v>364</v>
      </c>
      <c r="E192" s="21">
        <f>E77*E186</f>
        <v>-2.3857899157375791E-2</v>
      </c>
      <c r="F192" s="21">
        <f t="shared" ref="F192:BB192" si="19">F77*F186</f>
        <v>-2.2655245625557183E-2</v>
      </c>
      <c r="G192" s="21">
        <f t="shared" si="19"/>
        <v>-2.1306644315855088E-2</v>
      </c>
      <c r="H192" s="21">
        <f t="shared" si="19"/>
        <v>-1.9900801926995976E-2</v>
      </c>
      <c r="I192" s="21">
        <f t="shared" si="19"/>
        <v>-8.9763732438691603E-3</v>
      </c>
      <c r="J192" s="21">
        <f t="shared" si="19"/>
        <v>-9.1056015404181873E-3</v>
      </c>
      <c r="K192" s="21">
        <f t="shared" si="19"/>
        <v>-9.2387566348808726E-3</v>
      </c>
      <c r="L192" s="21">
        <f t="shared" si="19"/>
        <v>-9.3775698509576816E-3</v>
      </c>
      <c r="M192" s="21">
        <f t="shared" si="19"/>
        <v>-9.5220078896262952E-3</v>
      </c>
      <c r="N192" s="21">
        <f t="shared" si="19"/>
        <v>-9.6720830027823852E-3</v>
      </c>
      <c r="O192" s="21">
        <f t="shared" si="19"/>
        <v>-9.8277694384907022E-3</v>
      </c>
      <c r="P192" s="21">
        <f t="shared" si="19"/>
        <v>-9.9876509619770282E-3</v>
      </c>
      <c r="Q192" s="21">
        <f t="shared" si="19"/>
        <v>-1.0151838211794374E-2</v>
      </c>
      <c r="R192" s="21">
        <f t="shared" si="19"/>
        <v>-1.0320444746445183E-2</v>
      </c>
      <c r="S192" s="21">
        <f t="shared" si="19"/>
        <v>-1.0493587121442185E-2</v>
      </c>
      <c r="T192" s="21">
        <f t="shared" si="19"/>
        <v>-1.0671384968403079E-2</v>
      </c>
      <c r="U192" s="21">
        <f t="shared" si="19"/>
        <v>-1.0853943922216145E-2</v>
      </c>
      <c r="V192" s="21">
        <f t="shared" si="19"/>
        <v>-1.1041361823367483E-2</v>
      </c>
      <c r="W192" s="21">
        <f t="shared" si="19"/>
        <v>-1.1233813819300494E-2</v>
      </c>
      <c r="X192" s="21">
        <f t="shared" si="19"/>
        <v>-1.1431432620474451E-2</v>
      </c>
      <c r="Y192" s="21">
        <f t="shared" si="19"/>
        <v>-1.1634354442201098E-2</v>
      </c>
      <c r="Z192" s="21">
        <f t="shared" si="19"/>
        <v>-1.1842719097060712E-2</v>
      </c>
      <c r="AA192" s="21">
        <f t="shared" si="19"/>
        <v>-1.2056670089759875E-2</v>
      </c>
      <c r="AB192" s="21">
        <f t="shared" si="19"/>
        <v>-1.2274851010050981E-2</v>
      </c>
      <c r="AC192" s="21">
        <f t="shared" si="19"/>
        <v>-4.4918900146987732E-2</v>
      </c>
      <c r="AD192" s="21">
        <f t="shared" si="19"/>
        <v>-4.5096262717295839E-2</v>
      </c>
      <c r="AE192" s="21">
        <f t="shared" si="19"/>
        <v>-4.5279568698499154E-2</v>
      </c>
      <c r="AF192" s="21">
        <f t="shared" si="19"/>
        <v>-4.5470178851882079E-2</v>
      </c>
      <c r="AG192" s="21">
        <f t="shared" si="19"/>
        <v>-4.5668229917997814E-2</v>
      </c>
      <c r="AH192" s="21">
        <f t="shared" si="19"/>
        <v>-4.5873864116980655E-2</v>
      </c>
      <c r="AI192" s="21">
        <f t="shared" si="19"/>
        <v>-4.6087229229914463E-2</v>
      </c>
      <c r="AJ192" s="21">
        <f t="shared" si="19"/>
        <v>-4.6533277124703162E-2</v>
      </c>
      <c r="AK192" s="21">
        <f t="shared" si="19"/>
        <v>-4.6990691328480966E-2</v>
      </c>
      <c r="AL192" s="21">
        <f t="shared" si="19"/>
        <v>-4.7459778518580922E-2</v>
      </c>
      <c r="AM192" s="21">
        <f t="shared" si="19"/>
        <v>-4.7940855944357166E-2</v>
      </c>
      <c r="AN192" s="21">
        <f t="shared" si="19"/>
        <v>-4.8434251729179617E-2</v>
      </c>
      <c r="AO192" s="21">
        <f t="shared" si="19"/>
        <v>-4.8940305182759901E-2</v>
      </c>
      <c r="AP192" s="21">
        <f t="shared" si="19"/>
        <v>-4.9459367124108151E-2</v>
      </c>
      <c r="AQ192" s="21">
        <f t="shared" si="19"/>
        <v>-4.9991800215429302E-2</v>
      </c>
      <c r="AR192" s="21">
        <f t="shared" si="19"/>
        <v>-5.0537979307279088E-2</v>
      </c>
      <c r="AS192" s="21">
        <f t="shared" si="19"/>
        <v>-5.1098291795309864E-2</v>
      </c>
      <c r="AT192" s="21">
        <f t="shared" si="19"/>
        <v>-5.1673137988947661E-2</v>
      </c>
      <c r="AU192" s="21">
        <f t="shared" si="19"/>
        <v>-5.2262931492353511E-2</v>
      </c>
      <c r="AV192" s="21">
        <f t="shared" si="19"/>
        <v>-5.2868099598032958E-2</v>
      </c>
      <c r="AW192" s="21">
        <f t="shared" si="19"/>
        <v>-5.3489083693471072E-2</v>
      </c>
      <c r="AX192" s="21">
        <f t="shared" si="19"/>
        <v>-5.4126339681181045E-2</v>
      </c>
      <c r="AY192" s="21">
        <f t="shared" si="19"/>
        <v>-5.4780338412568796E-2</v>
      </c>
      <c r="AZ192" s="21">
        <f t="shared" si="19"/>
        <v>-5.5451566136027794E-2</v>
      </c>
      <c r="BA192" s="21">
        <f t="shared" si="19"/>
        <v>-5.6140524959693128E-2</v>
      </c>
      <c r="BB192" s="21">
        <f t="shared" si="19"/>
        <v>-5.683804376270226E-2</v>
      </c>
    </row>
    <row r="193" spans="1:54" outlineLevel="2">
      <c r="A193" s="425"/>
      <c r="B193" s="150" t="s">
        <v>468</v>
      </c>
      <c r="C193" s="19"/>
      <c r="D193" s="135" t="s">
        <v>364</v>
      </c>
      <c r="E193" s="21">
        <f t="shared" ref="E193:AJ193" si="20">SUMIF($B$143:$B$154,"Environmental",E$143:E$154)*E186</f>
        <v>-0.14225504118919818</v>
      </c>
      <c r="F193" s="21">
        <f t="shared" si="20"/>
        <v>-0.1374877344050201</v>
      </c>
      <c r="G193" s="21">
        <f t="shared" si="20"/>
        <v>-0.13111192722251508</v>
      </c>
      <c r="H193" s="21">
        <f t="shared" si="20"/>
        <v>-0.12415009460982288</v>
      </c>
      <c r="I193" s="21">
        <f t="shared" si="20"/>
        <v>-5.6950984774194732E-2</v>
      </c>
      <c r="J193" s="21">
        <f t="shared" si="20"/>
        <v>-5.8736947455113063E-2</v>
      </c>
      <c r="K193" s="21">
        <f t="shared" si="20"/>
        <v>-6.0380039240233961E-2</v>
      </c>
      <c r="L193" s="21">
        <f t="shared" si="20"/>
        <v>-6.2282178170310572E-2</v>
      </c>
      <c r="M193" s="21">
        <f t="shared" si="20"/>
        <v>-6.425172682312312E-2</v>
      </c>
      <c r="N193" s="21">
        <f t="shared" si="20"/>
        <v>-6.6085325554581797E-2</v>
      </c>
      <c r="O193" s="21">
        <f t="shared" si="20"/>
        <v>-6.8191753665441279E-2</v>
      </c>
      <c r="P193" s="21">
        <f t="shared" si="20"/>
        <v>-7.0360770659773947E-2</v>
      </c>
      <c r="Q193" s="21">
        <f t="shared" si="20"/>
        <v>-7.2594502946322775E-2</v>
      </c>
      <c r="R193" s="21">
        <f t="shared" si="20"/>
        <v>-7.5114136729331621E-2</v>
      </c>
      <c r="S193" s="21">
        <f t="shared" si="20"/>
        <v>-7.7487627459712494E-2</v>
      </c>
      <c r="T193" s="21">
        <f t="shared" si="20"/>
        <v>-7.9932728883097035E-2</v>
      </c>
      <c r="U193" s="21">
        <f t="shared" si="20"/>
        <v>-8.2451725233727471E-2</v>
      </c>
      <c r="V193" s="21">
        <f t="shared" si="20"/>
        <v>-8.5281174479550137E-2</v>
      </c>
      <c r="W193" s="21">
        <f t="shared" si="20"/>
        <v>-8.7959496630920217E-2</v>
      </c>
      <c r="X193" s="21">
        <f t="shared" si="20"/>
        <v>-9.096222518379854E-2</v>
      </c>
      <c r="Y193" s="21">
        <f t="shared" si="20"/>
        <v>-9.3811274097650443E-2</v>
      </c>
      <c r="Z193" s="21">
        <f t="shared" si="20"/>
        <v>-9.6999139171232637E-2</v>
      </c>
      <c r="AA193" s="21">
        <f t="shared" si="20"/>
        <v>-0.10028652699953834</v>
      </c>
      <c r="AB193" s="21">
        <f t="shared" si="20"/>
        <v>-0.10366411604444895</v>
      </c>
      <c r="AC193" s="21">
        <f t="shared" si="20"/>
        <v>-0.38485208658217668</v>
      </c>
      <c r="AD193" s="21">
        <f t="shared" si="20"/>
        <v>-0.3919451721981283</v>
      </c>
      <c r="AE193" s="21">
        <f t="shared" si="20"/>
        <v>-0.39922883212763105</v>
      </c>
      <c r="AF193" s="21">
        <f t="shared" si="20"/>
        <v>-0.40659241166101551</v>
      </c>
      <c r="AG193" s="21">
        <f t="shared" si="20"/>
        <v>-0.41405093119466635</v>
      </c>
      <c r="AH193" s="21">
        <f t="shared" si="20"/>
        <v>-0.42162292512902233</v>
      </c>
      <c r="AI193" s="21">
        <f t="shared" si="20"/>
        <v>-0.42933381372662399</v>
      </c>
      <c r="AJ193" s="21">
        <f t="shared" si="20"/>
        <v>-0.43929675065043555</v>
      </c>
      <c r="AK193" s="21">
        <f t="shared" ref="AK193:BB193" si="21">SUMIF($B$143:$B$154,"Environmental",AK$143:AK$154)*AK186</f>
        <v>-0.4494728719595974</v>
      </c>
      <c r="AL193" s="21">
        <f t="shared" si="21"/>
        <v>-0.45987551363571755</v>
      </c>
      <c r="AM193" s="21">
        <f t="shared" si="21"/>
        <v>-0.47051456285928683</v>
      </c>
      <c r="AN193" s="21">
        <f t="shared" si="21"/>
        <v>-0.48139717780417496</v>
      </c>
      <c r="AO193" s="21">
        <f t="shared" si="21"/>
        <v>-0.4925293485650763</v>
      </c>
      <c r="AP193" s="21">
        <f t="shared" si="21"/>
        <v>-0.50391969077710874</v>
      </c>
      <c r="AQ193" s="21">
        <f t="shared" si="21"/>
        <v>-0.51557771599677182</v>
      </c>
      <c r="AR193" s="21">
        <f t="shared" si="21"/>
        <v>-0.52751222413587973</v>
      </c>
      <c r="AS193" s="21">
        <f t="shared" si="21"/>
        <v>-0.53973215240363126</v>
      </c>
      <c r="AT193" s="21">
        <f t="shared" si="21"/>
        <v>-0.5522470033882142</v>
      </c>
      <c r="AU193" s="21">
        <f t="shared" si="21"/>
        <v>-0.56506683893744891</v>
      </c>
      <c r="AV193" s="21">
        <f t="shared" si="21"/>
        <v>-0.57820196155789216</v>
      </c>
      <c r="AW193" s="21">
        <f t="shared" si="21"/>
        <v>-0.59166294137523268</v>
      </c>
      <c r="AX193" s="21">
        <f t="shared" si="21"/>
        <v>-0.60546077513563668</v>
      </c>
      <c r="AY193" s="21">
        <f t="shared" si="21"/>
        <v>-0.61960689503937538</v>
      </c>
      <c r="AZ193" s="21">
        <f t="shared" si="21"/>
        <v>-0.63411313826479943</v>
      </c>
      <c r="BA193" s="21">
        <f t="shared" si="21"/>
        <v>-0.64899174612933319</v>
      </c>
      <c r="BB193" s="21">
        <f t="shared" si="21"/>
        <v>-0.66414218150232074</v>
      </c>
    </row>
    <row r="194" spans="1:54" outlineLevel="2">
      <c r="A194" s="425"/>
      <c r="B194" s="150" t="s">
        <v>469</v>
      </c>
      <c r="C194" s="19"/>
      <c r="D194" s="135" t="s">
        <v>364</v>
      </c>
      <c r="E194" s="21">
        <f t="shared" ref="E194:AJ194" si="22">SUM(E172:E174)*E186</f>
        <v>-7.1240089539920573E-2</v>
      </c>
      <c r="F194" s="21">
        <f t="shared" si="22"/>
        <v>-6.867913278530767E-2</v>
      </c>
      <c r="G194" s="21">
        <f t="shared" si="22"/>
        <v>-6.5574479644518985E-2</v>
      </c>
      <c r="H194" s="21">
        <f t="shared" si="22"/>
        <v>-6.2180490513938952E-2</v>
      </c>
      <c r="I194" s="21">
        <f t="shared" si="22"/>
        <v>-2.8473984119311305E-2</v>
      </c>
      <c r="J194" s="21">
        <f t="shared" si="22"/>
        <v>-2.9323766138643795E-2</v>
      </c>
      <c r="K194" s="21">
        <f t="shared" si="22"/>
        <v>-3.0205665048875664E-2</v>
      </c>
      <c r="L194" s="21">
        <f t="shared" si="22"/>
        <v>-3.1126404161348757E-2</v>
      </c>
      <c r="M194" s="21">
        <f t="shared" si="22"/>
        <v>-3.2087135703423871E-2</v>
      </c>
      <c r="N194" s="21">
        <f t="shared" si="22"/>
        <v>-3.3089194747987639E-2</v>
      </c>
      <c r="O194" s="21">
        <f t="shared" si="22"/>
        <v>-3.4133821435447236E-2</v>
      </c>
      <c r="P194" s="21">
        <f t="shared" si="22"/>
        <v>-3.5217382888084167E-2</v>
      </c>
      <c r="Q194" s="21">
        <f t="shared" si="22"/>
        <v>-3.6341444012301126E-2</v>
      </c>
      <c r="R194" s="21">
        <f t="shared" si="22"/>
        <v>-3.750763443733432E-2</v>
      </c>
      <c r="S194" s="21">
        <f t="shared" si="22"/>
        <v>-3.8708939777387777E-2</v>
      </c>
      <c r="T194" s="21">
        <f t="shared" si="22"/>
        <v>-3.9955275847326673E-2</v>
      </c>
      <c r="U194" s="21">
        <f t="shared" si="22"/>
        <v>-4.1248386171139191E-2</v>
      </c>
      <c r="V194" s="21">
        <f t="shared" si="22"/>
        <v>-4.2590042399679111E-2</v>
      </c>
      <c r="W194" s="21">
        <f t="shared" si="22"/>
        <v>-4.3982376778824606E-2</v>
      </c>
      <c r="X194" s="21">
        <f t="shared" si="22"/>
        <v>-4.5427430834473259E-2</v>
      </c>
      <c r="Y194" s="21">
        <f t="shared" si="22"/>
        <v>-4.692733028878087E-2</v>
      </c>
      <c r="Z194" s="21">
        <f t="shared" si="22"/>
        <v>-4.8484288602576107E-2</v>
      </c>
      <c r="AA194" s="21">
        <f t="shared" si="22"/>
        <v>-5.0100610616504365E-2</v>
      </c>
      <c r="AB194" s="21">
        <f t="shared" si="22"/>
        <v>-5.1772354159225521E-2</v>
      </c>
      <c r="AC194" s="21">
        <f t="shared" si="22"/>
        <v>-0.19217525893042736</v>
      </c>
      <c r="AD194" s="21">
        <f t="shared" si="22"/>
        <v>-0.19568619275340707</v>
      </c>
      <c r="AE194" s="21">
        <f t="shared" si="22"/>
        <v>-0.19925534163896638</v>
      </c>
      <c r="AF194" s="21">
        <f t="shared" si="22"/>
        <v>-0.20288059137114556</v>
      </c>
      <c r="AG194" s="21">
        <f t="shared" si="22"/>
        <v>-0.20655848461614473</v>
      </c>
      <c r="AH194" s="21">
        <f t="shared" si="22"/>
        <v>-0.21029118442260111</v>
      </c>
      <c r="AI194" s="21">
        <f t="shared" si="22"/>
        <v>-0.21408939553751302</v>
      </c>
      <c r="AJ194" s="21">
        <f t="shared" si="22"/>
        <v>-0.21900914258280857</v>
      </c>
      <c r="AK194" s="21">
        <f t="shared" ref="AK194:BB194" si="23">SUM(AK172:AK174)*AK186</f>
        <v>-0.22403678361518833</v>
      </c>
      <c r="AL194" s="21">
        <f t="shared" si="23"/>
        <v>-0.22917624563290556</v>
      </c>
      <c r="AM194" s="21">
        <f t="shared" si="23"/>
        <v>-0.23443196206624481</v>
      </c>
      <c r="AN194" s="21">
        <f t="shared" si="23"/>
        <v>-0.23980794815910195</v>
      </c>
      <c r="AO194" s="21">
        <f t="shared" si="23"/>
        <v>-0.24530756546170648</v>
      </c>
      <c r="AP194" s="21">
        <f t="shared" si="23"/>
        <v>-0.25093497777651924</v>
      </c>
      <c r="AQ194" s="21">
        <f t="shared" si="23"/>
        <v>-0.25669458399617229</v>
      </c>
      <c r="AR194" s="21">
        <f t="shared" si="23"/>
        <v>-0.26259081902542131</v>
      </c>
      <c r="AS194" s="21">
        <f t="shared" si="23"/>
        <v>-0.26862818370719549</v>
      </c>
      <c r="AT194" s="21">
        <f t="shared" si="23"/>
        <v>-0.27481136393496913</v>
      </c>
      <c r="AU194" s="21">
        <f t="shared" si="23"/>
        <v>-0.2811452866010507</v>
      </c>
      <c r="AV194" s="21">
        <f t="shared" si="23"/>
        <v>-0.2876350309797599</v>
      </c>
      <c r="AW194" s="21">
        <f t="shared" si="23"/>
        <v>-0.29428583811618464</v>
      </c>
      <c r="AX194" s="21">
        <f t="shared" si="23"/>
        <v>-0.30110313972168401</v>
      </c>
      <c r="AY194" s="21">
        <f t="shared" si="23"/>
        <v>-0.30809257282213393</v>
      </c>
      <c r="AZ194" s="21">
        <f t="shared" si="23"/>
        <v>-0.31525997888547874</v>
      </c>
      <c r="BA194" s="21">
        <f t="shared" si="23"/>
        <v>-0.32261140412914607</v>
      </c>
      <c r="BB194" s="21">
        <f t="shared" si="23"/>
        <v>-0.33009683824473757</v>
      </c>
    </row>
    <row r="195" spans="1:54" outlineLevel="2">
      <c r="A195" s="425"/>
      <c r="B195" s="150" t="s">
        <v>470</v>
      </c>
      <c r="C195" s="19"/>
      <c r="D195" s="135" t="s">
        <v>364</v>
      </c>
      <c r="E195" s="21">
        <f>SUM(E176:E178)*E186</f>
        <v>-0.2137202685691372</v>
      </c>
      <c r="F195" s="21">
        <f t="shared" ref="F195:BB195" si="24">SUM(F176:F178)*F186</f>
        <v>-0.20603739830785034</v>
      </c>
      <c r="G195" s="21">
        <f t="shared" si="24"/>
        <v>-0.19672343893355695</v>
      </c>
      <c r="H195" s="21">
        <f t="shared" si="24"/>
        <v>-0.18654147154181688</v>
      </c>
      <c r="I195" s="21">
        <f t="shared" si="24"/>
        <v>-8.54219523579339E-2</v>
      </c>
      <c r="J195" s="21">
        <f t="shared" si="24"/>
        <v>-8.7971298396610026E-2</v>
      </c>
      <c r="K195" s="21">
        <f t="shared" si="24"/>
        <v>-9.061699514662698E-2</v>
      </c>
      <c r="L195" s="21">
        <f t="shared" si="24"/>
        <v>-9.3379212484046265E-2</v>
      </c>
      <c r="M195" s="21">
        <f t="shared" si="24"/>
        <v>-9.626140709006667E-2</v>
      </c>
      <c r="N195" s="21">
        <f t="shared" si="24"/>
        <v>-9.9267584223439523E-2</v>
      </c>
      <c r="O195" s="21">
        <f t="shared" si="24"/>
        <v>-0.10240146430634173</v>
      </c>
      <c r="P195" s="21">
        <f t="shared" si="24"/>
        <v>-0.10565214868544548</v>
      </c>
      <c r="Q195" s="21">
        <f t="shared" si="24"/>
        <v>-0.10902433203690338</v>
      </c>
      <c r="R195" s="21">
        <f t="shared" si="24"/>
        <v>-0.11252290331200297</v>
      </c>
      <c r="S195" s="21">
        <f t="shared" si="24"/>
        <v>-0.11612681930989673</v>
      </c>
      <c r="T195" s="21">
        <f t="shared" si="24"/>
        <v>-0.11986582751933618</v>
      </c>
      <c r="U195" s="21">
        <f t="shared" si="24"/>
        <v>-0.12374515853644877</v>
      </c>
      <c r="V195" s="21">
        <f t="shared" si="24"/>
        <v>-0.12777012717560846</v>
      </c>
      <c r="W195" s="21">
        <f t="shared" si="24"/>
        <v>-0.13194713033647384</v>
      </c>
      <c r="X195" s="21">
        <f t="shared" si="24"/>
        <v>-0.13628229250341978</v>
      </c>
      <c r="Y195" s="21">
        <f t="shared" si="24"/>
        <v>-0.1407819908663426</v>
      </c>
      <c r="Z195" s="21">
        <f t="shared" si="24"/>
        <v>-0.145452865782599</v>
      </c>
      <c r="AA195" s="21">
        <f t="shared" si="24"/>
        <v>-0.15030183187509638</v>
      </c>
      <c r="AB195" s="21">
        <f t="shared" si="24"/>
        <v>-0.15531706247767654</v>
      </c>
      <c r="AC195" s="21">
        <f t="shared" si="24"/>
        <v>-0.57652577679672878</v>
      </c>
      <c r="AD195" s="21">
        <f t="shared" si="24"/>
        <v>-0.58705857827193841</v>
      </c>
      <c r="AE195" s="21">
        <f t="shared" si="24"/>
        <v>-0.59776602493630548</v>
      </c>
      <c r="AF195" s="21">
        <f t="shared" si="24"/>
        <v>-0.60864177414239229</v>
      </c>
      <c r="AG195" s="21">
        <f t="shared" si="24"/>
        <v>-0.61967545386968548</v>
      </c>
      <c r="AH195" s="21">
        <f t="shared" si="24"/>
        <v>-0.63087355329444816</v>
      </c>
      <c r="AI195" s="21">
        <f t="shared" si="24"/>
        <v>-0.64226818664341956</v>
      </c>
      <c r="AJ195" s="21">
        <f t="shared" si="24"/>
        <v>-0.65702742778271139</v>
      </c>
      <c r="AK195" s="21">
        <f t="shared" si="24"/>
        <v>-0.67211035088254545</v>
      </c>
      <c r="AL195" s="21">
        <f t="shared" si="24"/>
        <v>-0.68752873693830963</v>
      </c>
      <c r="AM195" s="21">
        <f t="shared" si="24"/>
        <v>-0.70329588624219386</v>
      </c>
      <c r="AN195" s="21">
        <f t="shared" si="24"/>
        <v>-0.71942384452421726</v>
      </c>
      <c r="AO195" s="21">
        <f t="shared" si="24"/>
        <v>-0.73592269643538577</v>
      </c>
      <c r="AP195" s="21">
        <f t="shared" si="24"/>
        <v>-0.75280493338328025</v>
      </c>
      <c r="AQ195" s="21">
        <f t="shared" si="24"/>
        <v>-0.77008375204586976</v>
      </c>
      <c r="AR195" s="21">
        <f t="shared" si="24"/>
        <v>-0.7877724571373661</v>
      </c>
      <c r="AS195" s="21">
        <f t="shared" si="24"/>
        <v>-0.80588455118644331</v>
      </c>
      <c r="AT195" s="21">
        <f t="shared" si="24"/>
        <v>-0.82443409187360961</v>
      </c>
      <c r="AU195" s="21">
        <f t="shared" si="24"/>
        <v>-0.84343585987580894</v>
      </c>
      <c r="AV195" s="21">
        <f t="shared" si="24"/>
        <v>-0.86290509301599072</v>
      </c>
      <c r="AW195" s="21">
        <f t="shared" si="24"/>
        <v>-0.88285751442940996</v>
      </c>
      <c r="AX195" s="21">
        <f t="shared" si="24"/>
        <v>-0.90330941925014785</v>
      </c>
      <c r="AY195" s="21">
        <f t="shared" si="24"/>
        <v>-0.92427771855584673</v>
      </c>
      <c r="AZ195" s="21">
        <f t="shared" si="24"/>
        <v>-0.94577993675034</v>
      </c>
      <c r="BA195" s="21">
        <f t="shared" si="24"/>
        <v>-0.96783421248591239</v>
      </c>
      <c r="BB195" s="21">
        <f t="shared" si="24"/>
        <v>-0.99029051483735553</v>
      </c>
    </row>
    <row r="196" spans="1:54" outlineLevel="2">
      <c r="A196" s="425"/>
      <c r="B196" s="150" t="s">
        <v>268</v>
      </c>
      <c r="C196" s="19"/>
      <c r="D196" s="135" t="s">
        <v>364</v>
      </c>
      <c r="E196" s="21">
        <f t="shared" ref="E196:AJ196" si="25">SUMIF($B$143:$B$154,"Safety",E$143:E$154)*E187</f>
        <v>-7.1625827032577596E-2</v>
      </c>
      <c r="F196" s="21">
        <f t="shared" si="25"/>
        <v>-6.0455857316508904E-2</v>
      </c>
      <c r="G196" s="21">
        <f t="shared" si="25"/>
        <v>-5.388866370479567E-2</v>
      </c>
      <c r="H196" s="21">
        <f t="shared" si="25"/>
        <v>-4.1550586987738398E-2</v>
      </c>
      <c r="I196" s="21">
        <f t="shared" si="25"/>
        <v>-3.3856530525864362E-2</v>
      </c>
      <c r="J196" s="21">
        <f t="shared" si="25"/>
        <v>-3.4486231353533951E-2</v>
      </c>
      <c r="K196" s="21">
        <f t="shared" si="25"/>
        <v>-3.513178330875124E-2</v>
      </c>
      <c r="L196" s="21">
        <f t="shared" si="25"/>
        <v>-3.5810792982396276E-2</v>
      </c>
      <c r="M196" s="21">
        <f t="shared" si="25"/>
        <v>-3.6521715890997078E-2</v>
      </c>
      <c r="N196" s="21">
        <f t="shared" si="25"/>
        <v>-3.7269834394268064E-2</v>
      </c>
      <c r="O196" s="21">
        <f t="shared" si="25"/>
        <v>-3.8050820970498334E-2</v>
      </c>
      <c r="P196" s="21">
        <f t="shared" si="25"/>
        <v>-3.8850214576927278E-2</v>
      </c>
      <c r="Q196" s="21">
        <f t="shared" si="25"/>
        <v>-3.9668534519952191E-2</v>
      </c>
      <c r="R196" s="21">
        <f t="shared" si="25"/>
        <v>-4.0506317938421799E-2</v>
      </c>
      <c r="S196" s="21">
        <f t="shared" si="25"/>
        <v>-4.1364120514921755E-2</v>
      </c>
      <c r="T196" s="21">
        <f t="shared" si="25"/>
        <v>-4.224251721795888E-2</v>
      </c>
      <c r="U196" s="21">
        <f t="shared" si="25"/>
        <v>-4.313812508296138E-2</v>
      </c>
      <c r="V196" s="21">
        <f t="shared" si="25"/>
        <v>-4.404465904888915E-2</v>
      </c>
      <c r="W196" s="21">
        <f t="shared" si="25"/>
        <v>-4.4973159931542446E-2</v>
      </c>
      <c r="X196" s="21">
        <f t="shared" si="25"/>
        <v>-4.592426255177727E-2</v>
      </c>
      <c r="Y196" s="21">
        <f t="shared" si="25"/>
        <v>-4.6898624106197502E-2</v>
      </c>
      <c r="Z196" s="21">
        <f t="shared" si="25"/>
        <v>-4.7896925072801112E-2</v>
      </c>
      <c r="AA196" s="21">
        <f t="shared" si="25"/>
        <v>-4.891987015628111E-2</v>
      </c>
      <c r="AB196" s="21">
        <f t="shared" si="25"/>
        <v>-4.9568446261835153E-2</v>
      </c>
      <c r="AC196" s="21">
        <f t="shared" si="25"/>
        <v>-0.25413238777023517</v>
      </c>
      <c r="AD196" s="21">
        <f t="shared" si="25"/>
        <v>-0.25190512044866525</v>
      </c>
      <c r="AE196" s="21">
        <f t="shared" si="25"/>
        <v>-0.24942333341901438</v>
      </c>
      <c r="AF196" s="21">
        <f t="shared" si="25"/>
        <v>-0.24701107853334076</v>
      </c>
      <c r="AG196" s="21">
        <f t="shared" si="25"/>
        <v>-0.24466838944396677</v>
      </c>
      <c r="AH196" s="21">
        <f t="shared" si="25"/>
        <v>-0.24239533992311157</v>
      </c>
      <c r="AI196" s="21">
        <f t="shared" si="25"/>
        <v>-0.24019204499678259</v>
      </c>
      <c r="AJ196" s="21">
        <f t="shared" si="25"/>
        <v>-0.23856163938881828</v>
      </c>
      <c r="AK196" s="21">
        <f t="shared" ref="AK196:BB196" si="26">SUMIF($B$143:$B$154,"Safety",AK$143:AK$154)*AK187</f>
        <v>-0.23699368185258401</v>
      </c>
      <c r="AL196" s="21">
        <f t="shared" si="26"/>
        <v>-0.23548884008846149</v>
      </c>
      <c r="AM196" s="21">
        <f t="shared" si="26"/>
        <v>-0.23404783251696398</v>
      </c>
      <c r="AN196" s="21">
        <f t="shared" si="26"/>
        <v>-0.23267143027104911</v>
      </c>
      <c r="AO196" s="21">
        <f t="shared" si="26"/>
        <v>-0.23136045928652682</v>
      </c>
      <c r="AP196" s="21">
        <f t="shared" si="26"/>
        <v>-0.23011580249523148</v>
      </c>
      <c r="AQ196" s="21">
        <f t="shared" si="26"/>
        <v>-0.22893840212585262</v>
      </c>
      <c r="AR196" s="21">
        <f t="shared" si="26"/>
        <v>-0.227829262117555</v>
      </c>
      <c r="AS196" s="21">
        <f t="shared" si="26"/>
        <v>-0.2267894506517745</v>
      </c>
      <c r="AT196" s="21">
        <f t="shared" si="26"/>
        <v>-0.22582010280783044</v>
      </c>
      <c r="AU196" s="21">
        <f t="shared" si="26"/>
        <v>-0.22492242334827564</v>
      </c>
      <c r="AV196" s="21">
        <f t="shared" si="26"/>
        <v>-0.22409768964019111</v>
      </c>
      <c r="AW196" s="21">
        <f t="shared" si="26"/>
        <v>-0.22334725471893416</v>
      </c>
      <c r="AX196" s="21">
        <f t="shared" si="26"/>
        <v>-0.22267255050116527</v>
      </c>
      <c r="AY196" s="21">
        <f t="shared" si="26"/>
        <v>-0.22207509115431398</v>
      </c>
      <c r="AZ196" s="21">
        <f t="shared" si="26"/>
        <v>-0.22155647662998729</v>
      </c>
      <c r="BA196" s="21">
        <f t="shared" si="26"/>
        <v>-0.22111839636919492</v>
      </c>
      <c r="BB196" s="21">
        <f t="shared" si="26"/>
        <v>-0.22068118231785766</v>
      </c>
    </row>
    <row r="197" spans="1:54" outlineLevel="2">
      <c r="A197" s="425"/>
      <c r="B197" s="150" t="s">
        <v>271</v>
      </c>
      <c r="C197" s="19"/>
      <c r="D197" s="135" t="s">
        <v>364</v>
      </c>
      <c r="E197" s="21">
        <f>SUMIF($B$143:$B$154,"Financial",E$143:E$154)*E186</f>
        <v>-1.1818278496085028</v>
      </c>
      <c r="F197" s="21">
        <f t="shared" ref="F197:BB197" si="27">SUMIF($B$143:$B$154,"Financial",F$143:F$154)*F186</f>
        <v>-1.056635610359747</v>
      </c>
      <c r="G197" s="21">
        <f t="shared" si="27"/>
        <v>-1.01628620553847</v>
      </c>
      <c r="H197" s="21">
        <f t="shared" si="27"/>
        <v>-0.70042685678509675</v>
      </c>
      <c r="I197" s="21">
        <f t="shared" si="27"/>
        <v>-0.59441973592804465</v>
      </c>
      <c r="J197" s="21">
        <f t="shared" si="27"/>
        <v>-0.59390983796535446</v>
      </c>
      <c r="K197" s="21">
        <f t="shared" si="27"/>
        <v>-0.59342375157448468</v>
      </c>
      <c r="L197" s="21">
        <f t="shared" si="27"/>
        <v>-0.59304305669130841</v>
      </c>
      <c r="M197" s="21">
        <f t="shared" si="27"/>
        <v>-0.59273147017304251</v>
      </c>
      <c r="N197" s="21">
        <f t="shared" si="27"/>
        <v>-0.59249539382849736</v>
      </c>
      <c r="O197" s="21">
        <f t="shared" si="27"/>
        <v>-0.59242320172659713</v>
      </c>
      <c r="P197" s="21">
        <f t="shared" si="27"/>
        <v>-0.59236297321149789</v>
      </c>
      <c r="Q197" s="21">
        <f t="shared" si="27"/>
        <v>-0.59231500360038325</v>
      </c>
      <c r="R197" s="21">
        <f t="shared" si="27"/>
        <v>-0.59227959630566862</v>
      </c>
      <c r="S197" s="21">
        <f t="shared" si="27"/>
        <v>-0.59225706303878756</v>
      </c>
      <c r="T197" s="21">
        <f t="shared" si="27"/>
        <v>-0.59224772401968884</v>
      </c>
      <c r="U197" s="21">
        <f t="shared" si="27"/>
        <v>-0.59219038064509011</v>
      </c>
      <c r="V197" s="21">
        <f t="shared" si="27"/>
        <v>-0.59198426317779329</v>
      </c>
      <c r="W197" s="21">
        <f t="shared" si="27"/>
        <v>-0.59179396340022783</v>
      </c>
      <c r="X197" s="21">
        <f t="shared" si="27"/>
        <v>-0.59161962577392424</v>
      </c>
      <c r="Y197" s="21">
        <f t="shared" si="27"/>
        <v>-0.59146140741775399</v>
      </c>
      <c r="Z197" s="21">
        <f t="shared" si="27"/>
        <v>-0.59131947814320718</v>
      </c>
      <c r="AA197" s="21">
        <f t="shared" si="27"/>
        <v>-0.59119402050070313</v>
      </c>
      <c r="AB197" s="21">
        <f t="shared" si="27"/>
        <v>-0.58713002769840705</v>
      </c>
      <c r="AC197" s="21">
        <f t="shared" si="27"/>
        <v>-5.2501565020947858</v>
      </c>
      <c r="AD197" s="21">
        <f t="shared" si="27"/>
        <v>-5.0946776172083457</v>
      </c>
      <c r="AE197" s="21">
        <f t="shared" si="27"/>
        <v>-4.9281129729677335</v>
      </c>
      <c r="AF197" s="21">
        <f t="shared" si="27"/>
        <v>-4.7672089010549827</v>
      </c>
      <c r="AG197" s="21">
        <f t="shared" si="27"/>
        <v>-4.6117748254590882</v>
      </c>
      <c r="AH197" s="21">
        <f t="shared" si="27"/>
        <v>-4.4616266369583437</v>
      </c>
      <c r="AI197" s="21">
        <f t="shared" si="27"/>
        <v>-4.3165864750223184</v>
      </c>
      <c r="AJ197" s="21">
        <f t="shared" si="27"/>
        <v>-4.1967567040808591</v>
      </c>
      <c r="AK197" s="21">
        <f t="shared" si="27"/>
        <v>-4.0804784584614398</v>
      </c>
      <c r="AL197" s="21">
        <f t="shared" si="27"/>
        <v>-3.9676497275914042</v>
      </c>
      <c r="AM197" s="21">
        <f t="shared" si="27"/>
        <v>-3.8581715150425939</v>
      </c>
      <c r="AN197" s="21">
        <f t="shared" si="27"/>
        <v>-3.7519477520808282</v>
      </c>
      <c r="AO197" s="21">
        <f t="shared" si="27"/>
        <v>-3.6488852137753556</v>
      </c>
      <c r="AP197" s="21">
        <f t="shared" si="27"/>
        <v>-3.5488934375950567</v>
      </c>
      <c r="AQ197" s="21">
        <f t="shared" si="27"/>
        <v>-3.451878613865647</v>
      </c>
      <c r="AR197" s="21">
        <f t="shared" si="27"/>
        <v>-3.3577515903644253</v>
      </c>
      <c r="AS197" s="21">
        <f t="shared" si="27"/>
        <v>-3.2664396960159627</v>
      </c>
      <c r="AT197" s="21">
        <f t="shared" si="27"/>
        <v>-3.1778627363894931</v>
      </c>
      <c r="AU197" s="21">
        <f t="shared" si="27"/>
        <v>-3.0919429072501683</v>
      </c>
      <c r="AV197" s="21">
        <f t="shared" si="27"/>
        <v>-3.0086047266414884</v>
      </c>
      <c r="AW197" s="21">
        <f t="shared" si="27"/>
        <v>-2.9277749689992114</v>
      </c>
      <c r="AX197" s="21">
        <f t="shared" si="27"/>
        <v>-2.8493826012392369</v>
      </c>
      <c r="AY197" s="21">
        <f t="shared" si="27"/>
        <v>-2.7733587207637074</v>
      </c>
      <c r="AZ197" s="21">
        <f t="shared" si="27"/>
        <v>-2.6996364953312266</v>
      </c>
      <c r="BA197" s="21">
        <f t="shared" si="27"/>
        <v>-2.6281511047387314</v>
      </c>
      <c r="BB197" s="21">
        <f t="shared" si="27"/>
        <v>-2.558676198606685</v>
      </c>
    </row>
    <row r="198" spans="1:54" outlineLevel="2">
      <c r="A198" s="426"/>
      <c r="B198" s="150" t="s">
        <v>451</v>
      </c>
      <c r="C198" s="19"/>
      <c r="D198" s="135" t="s">
        <v>364</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471</v>
      </c>
      <c r="B200" s="150" t="s">
        <v>472</v>
      </c>
      <c r="C200" s="19"/>
      <c r="D200" s="135" t="s">
        <v>364</v>
      </c>
      <c r="E200" s="21">
        <f>SUM(E190:E193,E196:E198)</f>
        <v>-3.8328388340427999</v>
      </c>
      <c r="F200" s="21">
        <f t="shared" ref="F200:BB200" si="29">SUM(F190:F193,F196:F198)</f>
        <v>-3.750029813365626</v>
      </c>
      <c r="G200" s="21">
        <f t="shared" si="29"/>
        <v>-3.7444912896851799</v>
      </c>
      <c r="H200" s="21">
        <f t="shared" si="29"/>
        <v>-3.4473676496986099</v>
      </c>
      <c r="I200" s="21">
        <f t="shared" si="29"/>
        <v>-1.1830120799889192</v>
      </c>
      <c r="J200" s="21">
        <f t="shared" si="29"/>
        <v>-1.1386736949503882</v>
      </c>
      <c r="K200" s="21">
        <f t="shared" si="29"/>
        <v>-1.0974469965144222</v>
      </c>
      <c r="L200" s="21">
        <f t="shared" si="29"/>
        <v>-1.0596492585012958</v>
      </c>
      <c r="M200" s="21">
        <f t="shared" si="29"/>
        <v>-1.0248750232123398</v>
      </c>
      <c r="N200" s="21">
        <f t="shared" si="29"/>
        <v>-0.99276580903168865</v>
      </c>
      <c r="O200" s="21">
        <f t="shared" si="29"/>
        <v>-0.96365629793891183</v>
      </c>
      <c r="P200" s="21">
        <f t="shared" si="29"/>
        <v>-0.93701861313276469</v>
      </c>
      <c r="Q200" s="21">
        <f t="shared" si="29"/>
        <v>-0.91271384639147279</v>
      </c>
      <c r="R200" s="21">
        <f t="shared" si="29"/>
        <v>-0.89082967376814448</v>
      </c>
      <c r="S200" s="21">
        <f t="shared" si="29"/>
        <v>-0.87080770079218583</v>
      </c>
      <c r="T200" s="21">
        <f t="shared" si="29"/>
        <v>-0.85274614413456962</v>
      </c>
      <c r="U200" s="21">
        <f t="shared" si="29"/>
        <v>-0.83646870984884247</v>
      </c>
      <c r="V200" s="21">
        <f t="shared" si="29"/>
        <v>-0.82199702938723873</v>
      </c>
      <c r="W200" s="21">
        <f t="shared" si="29"/>
        <v>-0.80894319137078929</v>
      </c>
      <c r="X200" s="21">
        <f t="shared" si="29"/>
        <v>-0.7976870443475087</v>
      </c>
      <c r="Y200" s="21">
        <f t="shared" si="29"/>
        <v>-0.78766012324602064</v>
      </c>
      <c r="Z200" s="21">
        <f t="shared" si="29"/>
        <v>-0.77926958978589311</v>
      </c>
      <c r="AA200" s="21">
        <f t="shared" si="29"/>
        <v>-0.77219561276678461</v>
      </c>
      <c r="AB200" s="21">
        <f t="shared" si="29"/>
        <v>-0.76199644336783257</v>
      </c>
      <c r="AC200" s="21">
        <f t="shared" si="29"/>
        <v>-5.9340598765941852</v>
      </c>
      <c r="AD200" s="21">
        <f t="shared" si="29"/>
        <v>-5.7836241725724351</v>
      </c>
      <c r="AE200" s="21">
        <f t="shared" si="29"/>
        <v>-5.6220447072128783</v>
      </c>
      <c r="AF200" s="21">
        <f t="shared" si="29"/>
        <v>-5.466282570101221</v>
      </c>
      <c r="AG200" s="21">
        <f t="shared" si="29"/>
        <v>-5.3161623760157193</v>
      </c>
      <c r="AH200" s="21">
        <f t="shared" si="29"/>
        <v>-5.1715187661274582</v>
      </c>
      <c r="AI200" s="21">
        <f t="shared" si="29"/>
        <v>-5.0321995629756398</v>
      </c>
      <c r="AJ200" s="21">
        <f t="shared" si="29"/>
        <v>-4.9211483712448159</v>
      </c>
      <c r="AK200" s="21">
        <f t="shared" si="29"/>
        <v>-4.8139357036021018</v>
      </c>
      <c r="AL200" s="21">
        <f t="shared" si="29"/>
        <v>-4.7104738598341642</v>
      </c>
      <c r="AM200" s="21">
        <f t="shared" si="29"/>
        <v>-4.6106747663632017</v>
      </c>
      <c r="AN200" s="21">
        <f t="shared" si="29"/>
        <v>-4.5144506118852323</v>
      </c>
      <c r="AO200" s="21">
        <f t="shared" si="29"/>
        <v>-4.4217153268097187</v>
      </c>
      <c r="AP200" s="21">
        <f t="shared" si="29"/>
        <v>-4.3323882979915052</v>
      </c>
      <c r="AQ200" s="21">
        <f t="shared" si="29"/>
        <v>-4.2463865322037009</v>
      </c>
      <c r="AR200" s="21">
        <f t="shared" si="29"/>
        <v>-4.1636310559251388</v>
      </c>
      <c r="AS200" s="21">
        <f t="shared" si="29"/>
        <v>-4.0840595908666781</v>
      </c>
      <c r="AT200" s="21">
        <f t="shared" si="29"/>
        <v>-4.0076029805744859</v>
      </c>
      <c r="AU200" s="21">
        <f t="shared" si="29"/>
        <v>-3.9341951010282461</v>
      </c>
      <c r="AV200" s="21">
        <f t="shared" si="29"/>
        <v>-3.8637724774376045</v>
      </c>
      <c r="AW200" s="21">
        <f t="shared" si="29"/>
        <v>-3.7962742487868493</v>
      </c>
      <c r="AX200" s="21">
        <f t="shared" si="29"/>
        <v>-3.7316422665572198</v>
      </c>
      <c r="AY200" s="21">
        <f t="shared" si="29"/>
        <v>-3.6698210453699653</v>
      </c>
      <c r="AZ200" s="21">
        <f t="shared" si="29"/>
        <v>-3.610757676362041</v>
      </c>
      <c r="BA200" s="21">
        <f t="shared" si="29"/>
        <v>-3.5544017721969525</v>
      </c>
      <c r="BB200" s="21">
        <f t="shared" si="29"/>
        <v>-3.5003376061895657</v>
      </c>
    </row>
    <row r="201" spans="1:54" outlineLevel="2">
      <c r="A201" s="425"/>
      <c r="B201" s="150" t="s">
        <v>473</v>
      </c>
      <c r="C201" s="19"/>
      <c r="D201" s="135" t="s">
        <v>364</v>
      </c>
      <c r="E201" s="21">
        <f>SUM(E190:E192,E194,E196:E198)</f>
        <v>-3.7618238823935224</v>
      </c>
      <c r="F201" s="21">
        <f t="shared" ref="F201:BB201" si="30">SUM(F190:F192,F194,F196:F198)</f>
        <v>-3.681221211745914</v>
      </c>
      <c r="G201" s="21">
        <f t="shared" si="30"/>
        <v>-3.6789538421071839</v>
      </c>
      <c r="H201" s="21">
        <f t="shared" si="30"/>
        <v>-3.3853980456027259</v>
      </c>
      <c r="I201" s="21">
        <f t="shared" si="30"/>
        <v>-1.1545350793340359</v>
      </c>
      <c r="J201" s="21">
        <f t="shared" si="30"/>
        <v>-1.1092605136339189</v>
      </c>
      <c r="K201" s="21">
        <f t="shared" si="30"/>
        <v>-1.067272622323064</v>
      </c>
      <c r="L201" s="21">
        <f t="shared" si="30"/>
        <v>-1.0284934844923339</v>
      </c>
      <c r="M201" s="21">
        <f t="shared" si="30"/>
        <v>-0.99271043209264054</v>
      </c>
      <c r="N201" s="21">
        <f t="shared" si="30"/>
        <v>-0.95976967822509451</v>
      </c>
      <c r="O201" s="21">
        <f t="shared" si="30"/>
        <v>-0.92959836570891785</v>
      </c>
      <c r="P201" s="21">
        <f t="shared" si="30"/>
        <v>-0.90187522536107489</v>
      </c>
      <c r="Q201" s="21">
        <f t="shared" si="30"/>
        <v>-0.87646078745745126</v>
      </c>
      <c r="R201" s="21">
        <f t="shared" si="30"/>
        <v>-0.85322317147614712</v>
      </c>
      <c r="S201" s="21">
        <f t="shared" si="30"/>
        <v>-0.8320290131098611</v>
      </c>
      <c r="T201" s="21">
        <f t="shared" si="30"/>
        <v>-0.81276869109879923</v>
      </c>
      <c r="U201" s="21">
        <f t="shared" si="30"/>
        <v>-0.79526537078625414</v>
      </c>
      <c r="V201" s="21">
        <f t="shared" si="30"/>
        <v>-0.77930589730736766</v>
      </c>
      <c r="W201" s="21">
        <f t="shared" si="30"/>
        <v>-0.76496607151869367</v>
      </c>
      <c r="X201" s="21">
        <f t="shared" si="30"/>
        <v>-0.75215224999818342</v>
      </c>
      <c r="Y201" s="21">
        <f t="shared" si="30"/>
        <v>-0.74077617943715102</v>
      </c>
      <c r="Z201" s="21">
        <f t="shared" si="30"/>
        <v>-0.73075473921723666</v>
      </c>
      <c r="AA201" s="21">
        <f t="shared" si="30"/>
        <v>-0.72200969638375068</v>
      </c>
      <c r="AB201" s="21">
        <f t="shared" si="30"/>
        <v>-0.71010468148260908</v>
      </c>
      <c r="AC201" s="21">
        <f t="shared" si="30"/>
        <v>-5.7413830489424358</v>
      </c>
      <c r="AD201" s="21">
        <f t="shared" si="30"/>
        <v>-5.587365193127714</v>
      </c>
      <c r="AE201" s="21">
        <f t="shared" si="30"/>
        <v>-5.4220712167242135</v>
      </c>
      <c r="AF201" s="21">
        <f t="shared" si="30"/>
        <v>-5.262570749811351</v>
      </c>
      <c r="AG201" s="21">
        <f t="shared" si="30"/>
        <v>-5.1086699294371973</v>
      </c>
      <c r="AH201" s="21">
        <f t="shared" si="30"/>
        <v>-4.9601870254210372</v>
      </c>
      <c r="AI201" s="21">
        <f t="shared" si="30"/>
        <v>-4.8169551447865286</v>
      </c>
      <c r="AJ201" s="21">
        <f t="shared" si="30"/>
        <v>-4.7008607631771895</v>
      </c>
      <c r="AK201" s="21">
        <f t="shared" si="30"/>
        <v>-4.5884996152576933</v>
      </c>
      <c r="AL201" s="21">
        <f t="shared" si="30"/>
        <v>-4.4797745918313518</v>
      </c>
      <c r="AM201" s="21">
        <f t="shared" si="30"/>
        <v>-4.3745921655701601</v>
      </c>
      <c r="AN201" s="21">
        <f t="shared" si="30"/>
        <v>-4.2728613822401584</v>
      </c>
      <c r="AO201" s="21">
        <f t="shared" si="30"/>
        <v>-4.1744935437063493</v>
      </c>
      <c r="AP201" s="21">
        <f t="shared" si="30"/>
        <v>-4.0794035849909154</v>
      </c>
      <c r="AQ201" s="21">
        <f t="shared" si="30"/>
        <v>-3.9875034002031011</v>
      </c>
      <c r="AR201" s="21">
        <f t="shared" si="30"/>
        <v>-3.8987096508146806</v>
      </c>
      <c r="AS201" s="21">
        <f t="shared" si="30"/>
        <v>-3.8129556221702425</v>
      </c>
      <c r="AT201" s="21">
        <f t="shared" si="30"/>
        <v>-3.7301673411212404</v>
      </c>
      <c r="AU201" s="21">
        <f t="shared" si="30"/>
        <v>-3.6502735486918483</v>
      </c>
      <c r="AV201" s="21">
        <f t="shared" si="30"/>
        <v>-3.5732055468594721</v>
      </c>
      <c r="AW201" s="21">
        <f t="shared" si="30"/>
        <v>-3.4988971455278013</v>
      </c>
      <c r="AX201" s="21">
        <f t="shared" si="30"/>
        <v>-3.4272846311432672</v>
      </c>
      <c r="AY201" s="21">
        <f t="shared" si="30"/>
        <v>-3.3583067231527242</v>
      </c>
      <c r="AZ201" s="21">
        <f t="shared" si="30"/>
        <v>-3.2919045169827204</v>
      </c>
      <c r="BA201" s="21">
        <f t="shared" si="30"/>
        <v>-3.2280214301967654</v>
      </c>
      <c r="BB201" s="21">
        <f t="shared" si="30"/>
        <v>-3.1662922629319823</v>
      </c>
    </row>
    <row r="202" spans="1:54" outlineLevel="2">
      <c r="A202" s="426"/>
      <c r="B202" s="150" t="s">
        <v>474</v>
      </c>
      <c r="C202" s="19"/>
      <c r="D202" s="135" t="s">
        <v>364</v>
      </c>
      <c r="E202" s="21">
        <f>SUM(E190:E192,E195:E198)</f>
        <v>-3.9043040614227387</v>
      </c>
      <c r="F202" s="21">
        <f t="shared" ref="F202:BB202" si="31">SUM(F190:F192,F195:F198)</f>
        <v>-3.8185794772684565</v>
      </c>
      <c r="G202" s="21">
        <f t="shared" si="31"/>
        <v>-3.8101028013962219</v>
      </c>
      <c r="H202" s="21">
        <f t="shared" si="31"/>
        <v>-3.5097590266306038</v>
      </c>
      <c r="I202" s="21">
        <f t="shared" si="31"/>
        <v>-1.2114830475726583</v>
      </c>
      <c r="J202" s="21">
        <f t="shared" si="31"/>
        <v>-1.1679080458918851</v>
      </c>
      <c r="K202" s="21">
        <f t="shared" si="31"/>
        <v>-1.1276839524208153</v>
      </c>
      <c r="L202" s="21">
        <f t="shared" si="31"/>
        <v>-1.0907462928150313</v>
      </c>
      <c r="M202" s="21">
        <f t="shared" si="31"/>
        <v>-1.0568847034792834</v>
      </c>
      <c r="N202" s="21">
        <f t="shared" si="31"/>
        <v>-1.0259480677005464</v>
      </c>
      <c r="O202" s="21">
        <f t="shared" si="31"/>
        <v>-0.99786600857981234</v>
      </c>
      <c r="P202" s="21">
        <f t="shared" si="31"/>
        <v>-0.97230999115843619</v>
      </c>
      <c r="Q202" s="21">
        <f t="shared" si="31"/>
        <v>-0.94914367548205347</v>
      </c>
      <c r="R202" s="21">
        <f t="shared" si="31"/>
        <v>-0.92823844035081582</v>
      </c>
      <c r="S202" s="21">
        <f t="shared" si="31"/>
        <v>-0.90944689264237</v>
      </c>
      <c r="T202" s="21">
        <f t="shared" si="31"/>
        <v>-0.89267924277080879</v>
      </c>
      <c r="U202" s="21">
        <f t="shared" si="31"/>
        <v>-0.87776214315156376</v>
      </c>
      <c r="V202" s="21">
        <f t="shared" si="31"/>
        <v>-0.86448598208329708</v>
      </c>
      <c r="W202" s="21">
        <f t="shared" si="31"/>
        <v>-0.85293082507634299</v>
      </c>
      <c r="X202" s="21">
        <f t="shared" si="31"/>
        <v>-0.84300711166712994</v>
      </c>
      <c r="Y202" s="21">
        <f t="shared" si="31"/>
        <v>-0.83463084001471277</v>
      </c>
      <c r="Z202" s="21">
        <f t="shared" si="31"/>
        <v>-0.82772331639725949</v>
      </c>
      <c r="AA202" s="21">
        <f t="shared" si="31"/>
        <v>-0.82221091764234266</v>
      </c>
      <c r="AB202" s="21">
        <f t="shared" si="31"/>
        <v>-0.81364938980106016</v>
      </c>
      <c r="AC202" s="21">
        <f t="shared" si="31"/>
        <v>-6.1257335668087372</v>
      </c>
      <c r="AD202" s="21">
        <f t="shared" si="31"/>
        <v>-5.9787375786462453</v>
      </c>
      <c r="AE202" s="21">
        <f t="shared" si="31"/>
        <v>-5.8205819000215522</v>
      </c>
      <c r="AF202" s="21">
        <f t="shared" si="31"/>
        <v>-5.668331932582598</v>
      </c>
      <c r="AG202" s="21">
        <f t="shared" si="31"/>
        <v>-5.5217868986907384</v>
      </c>
      <c r="AH202" s="21">
        <f t="shared" si="31"/>
        <v>-5.3807693942928845</v>
      </c>
      <c r="AI202" s="21">
        <f t="shared" si="31"/>
        <v>-5.2451339358924347</v>
      </c>
      <c r="AJ202" s="21">
        <f t="shared" si="31"/>
        <v>-5.1388790483770919</v>
      </c>
      <c r="AK202" s="21">
        <f t="shared" si="31"/>
        <v>-5.0365731825250499</v>
      </c>
      <c r="AL202" s="21">
        <f t="shared" si="31"/>
        <v>-4.9381270831367559</v>
      </c>
      <c r="AM202" s="21">
        <f t="shared" si="31"/>
        <v>-4.843456089746109</v>
      </c>
      <c r="AN202" s="21">
        <f t="shared" si="31"/>
        <v>-4.7524772786052747</v>
      </c>
      <c r="AO202" s="21">
        <f t="shared" si="31"/>
        <v>-4.6651086746800283</v>
      </c>
      <c r="AP202" s="21">
        <f t="shared" si="31"/>
        <v>-4.5812735405976763</v>
      </c>
      <c r="AQ202" s="21">
        <f t="shared" si="31"/>
        <v>-4.5008925682527989</v>
      </c>
      <c r="AR202" s="21">
        <f t="shared" si="31"/>
        <v>-4.423891288926626</v>
      </c>
      <c r="AS202" s="21">
        <f t="shared" si="31"/>
        <v>-4.3502119896494902</v>
      </c>
      <c r="AT202" s="21">
        <f t="shared" si="31"/>
        <v>-4.2797900690598807</v>
      </c>
      <c r="AU202" s="21">
        <f t="shared" si="31"/>
        <v>-4.2125641219666061</v>
      </c>
      <c r="AV202" s="21">
        <f t="shared" si="31"/>
        <v>-4.1484756088957031</v>
      </c>
      <c r="AW202" s="21">
        <f t="shared" si="31"/>
        <v>-4.0874688218410267</v>
      </c>
      <c r="AX202" s="21">
        <f t="shared" si="31"/>
        <v>-4.0294909106717309</v>
      </c>
      <c r="AY202" s="21">
        <f t="shared" si="31"/>
        <v>-3.974491868886437</v>
      </c>
      <c r="AZ202" s="21">
        <f t="shared" si="31"/>
        <v>-3.9224244748475821</v>
      </c>
      <c r="BA202" s="21">
        <f t="shared" si="31"/>
        <v>-3.8732442385535317</v>
      </c>
      <c r="BB202" s="21">
        <f t="shared" si="31"/>
        <v>-3.8264859395246003</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475</v>
      </c>
      <c r="B204" s="150" t="s">
        <v>476</v>
      </c>
      <c r="C204" s="19"/>
      <c r="D204" s="135" t="s">
        <v>364</v>
      </c>
      <c r="E204" s="21">
        <f>E200</f>
        <v>-3.8328388340427999</v>
      </c>
      <c r="F204" s="21">
        <f>F200+E204</f>
        <v>-7.5828686474084259</v>
      </c>
      <c r="G204" s="21">
        <f t="shared" ref="G204:BB206" si="32">G200+F204</f>
        <v>-11.327359937093606</v>
      </c>
      <c r="H204" s="21">
        <f t="shared" si="32"/>
        <v>-14.774727586792215</v>
      </c>
      <c r="I204" s="21">
        <f t="shared" si="32"/>
        <v>-15.957739666781134</v>
      </c>
      <c r="J204" s="21">
        <f t="shared" si="32"/>
        <v>-17.096413361731521</v>
      </c>
      <c r="K204" s="21">
        <f t="shared" si="32"/>
        <v>-18.193860358245942</v>
      </c>
      <c r="L204" s="21">
        <f t="shared" si="32"/>
        <v>-19.253509616747237</v>
      </c>
      <c r="M204" s="21">
        <f t="shared" si="32"/>
        <v>-20.278384639959576</v>
      </c>
      <c r="N204" s="21">
        <f t="shared" si="32"/>
        <v>-21.271150448991264</v>
      </c>
      <c r="O204" s="21">
        <f t="shared" si="32"/>
        <v>-22.234806746930175</v>
      </c>
      <c r="P204" s="21">
        <f t="shared" si="32"/>
        <v>-23.17182536006294</v>
      </c>
      <c r="Q204" s="21">
        <f t="shared" si="32"/>
        <v>-24.084539206454412</v>
      </c>
      <c r="R204" s="21">
        <f t="shared" si="32"/>
        <v>-24.975368880222558</v>
      </c>
      <c r="S204" s="21">
        <f t="shared" si="32"/>
        <v>-25.846176581014742</v>
      </c>
      <c r="T204" s="21">
        <f t="shared" si="32"/>
        <v>-26.698922725149313</v>
      </c>
      <c r="U204" s="21">
        <f t="shared" si="32"/>
        <v>-27.535391434998154</v>
      </c>
      <c r="V204" s="21">
        <f t="shared" si="32"/>
        <v>-28.357388464385391</v>
      </c>
      <c r="W204" s="21">
        <f t="shared" si="32"/>
        <v>-29.166331655756181</v>
      </c>
      <c r="X204" s="21">
        <f t="shared" si="32"/>
        <v>-29.96401870010369</v>
      </c>
      <c r="Y204" s="21">
        <f t="shared" si="32"/>
        <v>-30.75167882334971</v>
      </c>
      <c r="Z204" s="21">
        <f t="shared" si="32"/>
        <v>-31.530948413135604</v>
      </c>
      <c r="AA204" s="21">
        <f t="shared" si="32"/>
        <v>-32.303144025902391</v>
      </c>
      <c r="AB204" s="21">
        <f t="shared" si="32"/>
        <v>-33.065140469270226</v>
      </c>
      <c r="AC204" s="21">
        <f t="shared" si="32"/>
        <v>-38.999200345864409</v>
      </c>
      <c r="AD204" s="21">
        <f t="shared" si="32"/>
        <v>-44.782824518436847</v>
      </c>
      <c r="AE204" s="21">
        <f t="shared" si="32"/>
        <v>-50.404869225649726</v>
      </c>
      <c r="AF204" s="21">
        <f t="shared" si="32"/>
        <v>-55.871151795750947</v>
      </c>
      <c r="AG204" s="21">
        <f t="shared" si="32"/>
        <v>-61.187314171766666</v>
      </c>
      <c r="AH204" s="21">
        <f t="shared" si="32"/>
        <v>-66.358832937894121</v>
      </c>
      <c r="AI204" s="21">
        <f t="shared" si="32"/>
        <v>-71.391032500869755</v>
      </c>
      <c r="AJ204" s="21">
        <f t="shared" si="32"/>
        <v>-76.312180872114567</v>
      </c>
      <c r="AK204" s="21">
        <f t="shared" si="32"/>
        <v>-81.126116575716665</v>
      </c>
      <c r="AL204" s="21">
        <f t="shared" si="32"/>
        <v>-85.836590435550832</v>
      </c>
      <c r="AM204" s="21">
        <f t="shared" si="32"/>
        <v>-90.447265201914036</v>
      </c>
      <c r="AN204" s="21">
        <f t="shared" si="32"/>
        <v>-94.961715813799273</v>
      </c>
      <c r="AO204" s="21">
        <f t="shared" si="32"/>
        <v>-99.383431140608991</v>
      </c>
      <c r="AP204" s="21">
        <f t="shared" si="32"/>
        <v>-103.71581943860049</v>
      </c>
      <c r="AQ204" s="21">
        <f t="shared" si="32"/>
        <v>-107.96220597080419</v>
      </c>
      <c r="AR204" s="21">
        <f t="shared" si="32"/>
        <v>-112.12583702672933</v>
      </c>
      <c r="AS204" s="21">
        <f t="shared" si="32"/>
        <v>-116.209896617596</v>
      </c>
      <c r="AT204" s="21">
        <f t="shared" si="32"/>
        <v>-120.21749959817049</v>
      </c>
      <c r="AU204" s="21">
        <f t="shared" si="32"/>
        <v>-124.15169469919874</v>
      </c>
      <c r="AV204" s="21">
        <f t="shared" si="32"/>
        <v>-128.01546717663635</v>
      </c>
      <c r="AW204" s="21">
        <f t="shared" si="32"/>
        <v>-131.81174142542321</v>
      </c>
      <c r="AX204" s="21">
        <f t="shared" si="32"/>
        <v>-135.54338369198044</v>
      </c>
      <c r="AY204" s="21">
        <f t="shared" si="32"/>
        <v>-139.2132047373504</v>
      </c>
      <c r="AZ204" s="21">
        <f t="shared" si="32"/>
        <v>-142.82396241371242</v>
      </c>
      <c r="BA204" s="21">
        <f t="shared" si="32"/>
        <v>-146.37836418590936</v>
      </c>
      <c r="BB204" s="21">
        <f t="shared" si="32"/>
        <v>-149.87870179209892</v>
      </c>
    </row>
    <row r="205" spans="1:54" outlineLevel="2">
      <c r="A205" s="425"/>
      <c r="B205" s="150" t="s">
        <v>477</v>
      </c>
      <c r="C205" s="19"/>
      <c r="D205" s="135" t="s">
        <v>364</v>
      </c>
      <c r="E205" s="21">
        <f>E201</f>
        <v>-3.7618238823935224</v>
      </c>
      <c r="F205" s="21">
        <f t="shared" ref="F205:U206" si="33">F201+E205</f>
        <v>-7.4430450941394364</v>
      </c>
      <c r="G205" s="21">
        <f t="shared" si="33"/>
        <v>-11.121998936246619</v>
      </c>
      <c r="H205" s="21">
        <f t="shared" si="33"/>
        <v>-14.507396981849345</v>
      </c>
      <c r="I205" s="21">
        <f t="shared" si="33"/>
        <v>-15.66193206118338</v>
      </c>
      <c r="J205" s="21">
        <f t="shared" si="33"/>
        <v>-16.771192574817299</v>
      </c>
      <c r="K205" s="21">
        <f t="shared" si="33"/>
        <v>-17.838465197140362</v>
      </c>
      <c r="L205" s="21">
        <f t="shared" si="33"/>
        <v>-18.866958681632696</v>
      </c>
      <c r="M205" s="21">
        <f t="shared" si="33"/>
        <v>-19.859669113725335</v>
      </c>
      <c r="N205" s="21">
        <f t="shared" si="33"/>
        <v>-20.819438791950429</v>
      </c>
      <c r="O205" s="21">
        <f t="shared" si="33"/>
        <v>-21.749037157659348</v>
      </c>
      <c r="P205" s="21">
        <f t="shared" si="33"/>
        <v>-22.650912383020422</v>
      </c>
      <c r="Q205" s="21">
        <f t="shared" si="33"/>
        <v>-23.527373170477873</v>
      </c>
      <c r="R205" s="21">
        <f t="shared" si="33"/>
        <v>-24.380596341954021</v>
      </c>
      <c r="S205" s="21">
        <f t="shared" si="33"/>
        <v>-25.212625355063881</v>
      </c>
      <c r="T205" s="21">
        <f t="shared" si="33"/>
        <v>-26.025394046162681</v>
      </c>
      <c r="U205" s="21">
        <f t="shared" si="33"/>
        <v>-26.820659416948935</v>
      </c>
      <c r="V205" s="21">
        <f t="shared" si="32"/>
        <v>-27.599965314256302</v>
      </c>
      <c r="W205" s="21">
        <f t="shared" si="32"/>
        <v>-28.364931385774995</v>
      </c>
      <c r="X205" s="21">
        <f t="shared" si="32"/>
        <v>-29.117083635773177</v>
      </c>
      <c r="Y205" s="21">
        <f t="shared" si="32"/>
        <v>-29.857859815210329</v>
      </c>
      <c r="Z205" s="21">
        <f t="shared" si="32"/>
        <v>-30.588614554427565</v>
      </c>
      <c r="AA205" s="21">
        <f t="shared" si="32"/>
        <v>-31.310624250811316</v>
      </c>
      <c r="AB205" s="21">
        <f t="shared" si="32"/>
        <v>-32.020728932293927</v>
      </c>
      <c r="AC205" s="21">
        <f t="shared" si="32"/>
        <v>-37.762111981236366</v>
      </c>
      <c r="AD205" s="21">
        <f t="shared" si="32"/>
        <v>-43.349477174364083</v>
      </c>
      <c r="AE205" s="21">
        <f t="shared" si="32"/>
        <v>-48.771548391088295</v>
      </c>
      <c r="AF205" s="21">
        <f t="shared" si="32"/>
        <v>-54.034119140899648</v>
      </c>
      <c r="AG205" s="21">
        <f t="shared" si="32"/>
        <v>-59.142789070336846</v>
      </c>
      <c r="AH205" s="21">
        <f t="shared" si="32"/>
        <v>-64.102976095757882</v>
      </c>
      <c r="AI205" s="21">
        <f t="shared" si="32"/>
        <v>-68.919931240544415</v>
      </c>
      <c r="AJ205" s="21">
        <f t="shared" si="32"/>
        <v>-73.620792003721604</v>
      </c>
      <c r="AK205" s="21">
        <f t="shared" si="32"/>
        <v>-78.209291618979293</v>
      </c>
      <c r="AL205" s="21">
        <f t="shared" si="32"/>
        <v>-82.689066210810651</v>
      </c>
      <c r="AM205" s="21">
        <f t="shared" si="32"/>
        <v>-87.063658376380815</v>
      </c>
      <c r="AN205" s="21">
        <f t="shared" si="32"/>
        <v>-91.336519758620966</v>
      </c>
      <c r="AO205" s="21">
        <f t="shared" si="32"/>
        <v>-95.511013302327314</v>
      </c>
      <c r="AP205" s="21">
        <f t="shared" si="32"/>
        <v>-99.590416887318227</v>
      </c>
      <c r="AQ205" s="21">
        <f t="shared" si="32"/>
        <v>-103.57792028752132</v>
      </c>
      <c r="AR205" s="21">
        <f t="shared" si="32"/>
        <v>-107.476629938336</v>
      </c>
      <c r="AS205" s="21">
        <f t="shared" si="32"/>
        <v>-111.28958556050624</v>
      </c>
      <c r="AT205" s="21">
        <f t="shared" si="32"/>
        <v>-115.01975290162748</v>
      </c>
      <c r="AU205" s="21">
        <f t="shared" si="32"/>
        <v>-118.67002645031933</v>
      </c>
      <c r="AV205" s="21">
        <f t="shared" si="32"/>
        <v>-122.2432319971788</v>
      </c>
      <c r="AW205" s="21">
        <f t="shared" si="32"/>
        <v>-125.7421291427066</v>
      </c>
      <c r="AX205" s="21">
        <f t="shared" si="32"/>
        <v>-129.16941377384987</v>
      </c>
      <c r="AY205" s="21">
        <f t="shared" si="32"/>
        <v>-132.5277204970026</v>
      </c>
      <c r="AZ205" s="21">
        <f t="shared" si="32"/>
        <v>-135.81962501398533</v>
      </c>
      <c r="BA205" s="21">
        <f t="shared" si="32"/>
        <v>-139.04764644418211</v>
      </c>
      <c r="BB205" s="21">
        <f t="shared" si="32"/>
        <v>-142.2139387071141</v>
      </c>
    </row>
    <row r="206" spans="1:54" outlineLevel="2">
      <c r="A206" s="426"/>
      <c r="B206" s="150" t="s">
        <v>478</v>
      </c>
      <c r="C206" s="19"/>
      <c r="D206" s="135" t="s">
        <v>364</v>
      </c>
      <c r="E206" s="21">
        <f>E202</f>
        <v>-3.9043040614227387</v>
      </c>
      <c r="F206" s="21">
        <f t="shared" si="33"/>
        <v>-7.7228835386911951</v>
      </c>
      <c r="G206" s="21">
        <f t="shared" si="32"/>
        <v>-11.532986340087417</v>
      </c>
      <c r="H206" s="21">
        <f t="shared" si="32"/>
        <v>-15.042745366718021</v>
      </c>
      <c r="I206" s="21">
        <f t="shared" si="32"/>
        <v>-16.254228414290679</v>
      </c>
      <c r="J206" s="21">
        <f t="shared" si="32"/>
        <v>-17.422136460182564</v>
      </c>
      <c r="K206" s="21">
        <f t="shared" si="32"/>
        <v>-18.549820412603381</v>
      </c>
      <c r="L206" s="21">
        <f t="shared" si="32"/>
        <v>-19.640566705418411</v>
      </c>
      <c r="M206" s="21">
        <f t="shared" si="32"/>
        <v>-20.697451408897695</v>
      </c>
      <c r="N206" s="21">
        <f t="shared" si="32"/>
        <v>-21.723399476598242</v>
      </c>
      <c r="O206" s="21">
        <f t="shared" si="32"/>
        <v>-22.721265485178055</v>
      </c>
      <c r="P206" s="21">
        <f t="shared" si="32"/>
        <v>-23.693575476336491</v>
      </c>
      <c r="Q206" s="21">
        <f t="shared" si="32"/>
        <v>-24.642719151818543</v>
      </c>
      <c r="R206" s="21">
        <f t="shared" si="32"/>
        <v>-25.570957592169361</v>
      </c>
      <c r="S206" s="21">
        <f t="shared" si="32"/>
        <v>-26.480404484811732</v>
      </c>
      <c r="T206" s="21">
        <f t="shared" si="32"/>
        <v>-27.373083727582539</v>
      </c>
      <c r="U206" s="21">
        <f t="shared" si="32"/>
        <v>-28.250845870734103</v>
      </c>
      <c r="V206" s="21">
        <f t="shared" si="32"/>
        <v>-29.115331852817402</v>
      </c>
      <c r="W206" s="21">
        <f t="shared" si="32"/>
        <v>-29.968262677893744</v>
      </c>
      <c r="X206" s="21">
        <f t="shared" si="32"/>
        <v>-30.811269789560875</v>
      </c>
      <c r="Y206" s="21">
        <f t="shared" si="32"/>
        <v>-31.645900629575589</v>
      </c>
      <c r="Z206" s="21">
        <f t="shared" si="32"/>
        <v>-32.473623945972847</v>
      </c>
      <c r="AA206" s="21">
        <f t="shared" si="32"/>
        <v>-33.295834863615191</v>
      </c>
      <c r="AB206" s="21">
        <f t="shared" si="32"/>
        <v>-34.109484253416248</v>
      </c>
      <c r="AC206" s="21">
        <f t="shared" si="32"/>
        <v>-40.235217820224989</v>
      </c>
      <c r="AD206" s="21">
        <f t="shared" si="32"/>
        <v>-46.213955398871235</v>
      </c>
      <c r="AE206" s="21">
        <f t="shared" si="32"/>
        <v>-52.034537298892786</v>
      </c>
      <c r="AF206" s="21">
        <f t="shared" si="32"/>
        <v>-57.702869231475383</v>
      </c>
      <c r="AG206" s="21">
        <f t="shared" si="32"/>
        <v>-63.224656130166125</v>
      </c>
      <c r="AH206" s="21">
        <f t="shared" si="32"/>
        <v>-68.605425524459008</v>
      </c>
      <c r="AI206" s="21">
        <f t="shared" si="32"/>
        <v>-73.850559460351448</v>
      </c>
      <c r="AJ206" s="21">
        <f t="shared" si="32"/>
        <v>-78.98943850872854</v>
      </c>
      <c r="AK206" s="21">
        <f t="shared" si="32"/>
        <v>-84.026011691253586</v>
      </c>
      <c r="AL206" s="21">
        <f t="shared" si="32"/>
        <v>-88.964138774390335</v>
      </c>
      <c r="AM206" s="21">
        <f t="shared" si="32"/>
        <v>-93.807594864136448</v>
      </c>
      <c r="AN206" s="21">
        <f t="shared" si="32"/>
        <v>-98.560072142741717</v>
      </c>
      <c r="AO206" s="21">
        <f t="shared" si="32"/>
        <v>-103.22518081742174</v>
      </c>
      <c r="AP206" s="21">
        <f t="shared" si="32"/>
        <v>-107.80645435801942</v>
      </c>
      <c r="AQ206" s="21">
        <f t="shared" si="32"/>
        <v>-112.30734692627222</v>
      </c>
      <c r="AR206" s="21">
        <f t="shared" si="32"/>
        <v>-116.73123821519884</v>
      </c>
      <c r="AS206" s="21">
        <f t="shared" si="32"/>
        <v>-121.08145020484834</v>
      </c>
      <c r="AT206" s="21">
        <f t="shared" si="32"/>
        <v>-125.36124027390822</v>
      </c>
      <c r="AU206" s="21">
        <f t="shared" si="32"/>
        <v>-129.57380439587482</v>
      </c>
      <c r="AV206" s="21">
        <f t="shared" si="32"/>
        <v>-133.72228000477051</v>
      </c>
      <c r="AW206" s="21">
        <f t="shared" si="32"/>
        <v>-137.80974882661152</v>
      </c>
      <c r="AX206" s="21">
        <f t="shared" si="32"/>
        <v>-141.83923973728326</v>
      </c>
      <c r="AY206" s="21">
        <f t="shared" si="32"/>
        <v>-145.81373160616971</v>
      </c>
      <c r="AZ206" s="21">
        <f t="shared" si="32"/>
        <v>-149.7361560810173</v>
      </c>
      <c r="BA206" s="21">
        <f t="shared" si="32"/>
        <v>-153.60940031957082</v>
      </c>
      <c r="BB206" s="21">
        <f t="shared" si="32"/>
        <v>-157.43588625909541</v>
      </c>
    </row>
    <row r="207" spans="1:54" outlineLevel="1">
      <c r="B207" s="150"/>
      <c r="C207" s="19"/>
      <c r="D207" s="19"/>
      <c r="E207" s="15"/>
    </row>
    <row r="208" spans="1:54" outlineLevel="1">
      <c r="A208" s="4" t="s">
        <v>537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466</v>
      </c>
      <c r="B210" s="150" t="s">
        <v>538</v>
      </c>
      <c r="C210" s="19"/>
      <c r="D210" s="135" t="s">
        <v>364</v>
      </c>
      <c r="E210" s="21">
        <f>E190-Baseline!E190</f>
        <v>-2.4132722170551455</v>
      </c>
      <c r="F210" s="21">
        <f>F190-Baseline!F190</f>
        <v>-2.4727953656587931</v>
      </c>
      <c r="G210" s="21">
        <f>G190-Baseline!G190</f>
        <v>-2.521897848903544</v>
      </c>
      <c r="H210" s="21">
        <f>H190-Baseline!H190</f>
        <v>-2.5613393093889556</v>
      </c>
      <c r="I210" s="21">
        <f>I190-Baseline!I190</f>
        <v>-0.48880845551694629</v>
      </c>
      <c r="J210" s="21">
        <f>J190-Baseline!J190</f>
        <v>-0.44243507663596865</v>
      </c>
      <c r="K210" s="21">
        <f>K190-Baseline!K190</f>
        <v>-0.39927266575607151</v>
      </c>
      <c r="L210" s="21">
        <f>L190-Baseline!L190</f>
        <v>-0.35913566080632281</v>
      </c>
      <c r="M210" s="21">
        <f>M190-Baseline!M190</f>
        <v>-0.32184810243555073</v>
      </c>
      <c r="N210" s="21">
        <f>N190-Baseline!N190</f>
        <v>-0.28724317225155904</v>
      </c>
      <c r="O210" s="21">
        <f>O190-Baseline!O190</f>
        <v>-0.25516275213788442</v>
      </c>
      <c r="P210" s="21">
        <f>P190-Baseline!P190</f>
        <v>-0.22545700372258853</v>
      </c>
      <c r="Q210" s="21">
        <f>Q190-Baseline!Q190</f>
        <v>-0.1979839671130203</v>
      </c>
      <c r="R210" s="21">
        <f>R190-Baseline!R190</f>
        <v>-0.17260917804827725</v>
      </c>
      <c r="S210" s="21">
        <f>S190-Baseline!S190</f>
        <v>-0.14920530265732182</v>
      </c>
      <c r="T210" s="21">
        <f>T190-Baseline!T190</f>
        <v>-0.12765178904542179</v>
      </c>
      <c r="U210" s="21">
        <f>U190-Baseline!U190</f>
        <v>-0.10783453496484735</v>
      </c>
      <c r="V210" s="21">
        <f>V190-Baseline!V190</f>
        <v>-8.9645570857638635E-2</v>
      </c>
      <c r="W210" s="21">
        <f>W190-Baseline!W190</f>
        <v>-7.2982757588798311E-2</v>
      </c>
      <c r="X210" s="21">
        <f>X190-Baseline!X190</f>
        <v>-5.7749498217534175E-2</v>
      </c>
      <c r="Y210" s="21">
        <f>Y190-Baseline!Y190</f>
        <v>-4.3854463182217598E-2</v>
      </c>
      <c r="Z210" s="21">
        <f>Z190-Baseline!Z190</f>
        <v>-3.1211328301591509E-2</v>
      </c>
      <c r="AA210" s="21">
        <f>AA190-Baseline!AA190</f>
        <v>-1.9738525020502183E-2</v>
      </c>
      <c r="AB210" s="21">
        <f>AB190-Baseline!AB190</f>
        <v>-9.3590023530904162E-3</v>
      </c>
      <c r="AC210" s="21">
        <f>AC190-Baseline!AC190</f>
        <v>2.2207118438867118E-18</v>
      </c>
      <c r="AD210" s="21">
        <f>AD190-Baseline!AD190</f>
        <v>2.1456153081031034E-18</v>
      </c>
      <c r="AE210" s="21">
        <f>AE190-Baseline!AE190</f>
        <v>2.0730582686986506E-18</v>
      </c>
      <c r="AF210" s="21">
        <f>AF190-Baseline!AF190</f>
        <v>2.0029548489842035E-18</v>
      </c>
      <c r="AG210" s="21">
        <f>AG190-Baseline!AG190</f>
        <v>1.9352220763132399E-18</v>
      </c>
      <c r="AH210" s="21">
        <f>AH190-Baseline!AH190</f>
        <v>1.8697797838775269E-18</v>
      </c>
      <c r="AI210" s="21">
        <f>AI190-Baseline!AI190</f>
        <v>1.8065505158236973E-18</v>
      </c>
      <c r="AJ210" s="21">
        <f>AJ190-Baseline!AJ190</f>
        <v>1.7539325396346578E-18</v>
      </c>
      <c r="AK210" s="21">
        <f>AK190-Baseline!AK190</f>
        <v>1.702847125858891E-18</v>
      </c>
      <c r="AL210" s="21">
        <f>AL190-Baseline!AL190</f>
        <v>1.6532496367562048E-18</v>
      </c>
      <c r="AM210" s="21">
        <f>AM190-Baseline!AM190</f>
        <v>1.6050967347147619E-18</v>
      </c>
      <c r="AN210" s="21">
        <f>AN190-Baseline!AN190</f>
        <v>1.5583463443832639E-18</v>
      </c>
      <c r="AO210" s="21">
        <f>AO190-Baseline!AO190</f>
        <v>1.5129576159060814E-18</v>
      </c>
      <c r="AP210" s="21">
        <f>AP190-Baseline!AP190</f>
        <v>1.4688908892292053E-18</v>
      </c>
      <c r="AQ210" s="21">
        <f>AQ190-Baseline!AQ190</f>
        <v>1.4261076594458304E-18</v>
      </c>
      <c r="AR210" s="21">
        <f>AR190-Baseline!AR190</f>
        <v>1.3845705431512917E-18</v>
      </c>
      <c r="AS210" s="21">
        <f>AS190-Baseline!AS190</f>
        <v>1.3442432457779531E-18</v>
      </c>
      <c r="AT210" s="21">
        <f>AT190-Baseline!AT190</f>
        <v>1.3050905298815079E-18</v>
      </c>
      <c r="AU210" s="21">
        <f>AU190-Baseline!AU190</f>
        <v>1.2670781843509785E-18</v>
      </c>
      <c r="AV210" s="21">
        <f>AV190-Baseline!AV190</f>
        <v>1.2301729945155132E-18</v>
      </c>
      <c r="AW210" s="21">
        <f>AW190-Baseline!AW190</f>
        <v>1.1943427131218574E-18</v>
      </c>
      <c r="AX210" s="21">
        <f>AX190-Baseline!AX190</f>
        <v>1.1595560321571432E-18</v>
      </c>
      <c r="AY210" s="21">
        <f>AY190-Baseline!AY190</f>
        <v>1.1257825554923719E-18</v>
      </c>
      <c r="AZ210" s="21">
        <f>AZ190-Baseline!AZ190</f>
        <v>1.0929927723226911E-18</v>
      </c>
      <c r="BA210" s="21">
        <f>BA190-Baseline!BA190</f>
        <v>1.0611580313812536E-18</v>
      </c>
      <c r="BB210" s="21">
        <f>BB190-Baseline!BB190</f>
        <v>1.0302505159041297E-18</v>
      </c>
    </row>
    <row r="211" spans="1:54" outlineLevel="2">
      <c r="A211" s="475"/>
      <c r="B211" s="150" t="s">
        <v>467</v>
      </c>
      <c r="C211" s="19"/>
      <c r="D211" s="135" t="s">
        <v>364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536</v>
      </c>
      <c r="C212" s="19"/>
      <c r="D212" s="135" t="s">
        <v>364</v>
      </c>
      <c r="E212" s="21">
        <f>E192-Baseline!E192</f>
        <v>0</v>
      </c>
      <c r="F212" s="21">
        <f>F77*F186-Baseline!F77*Baseline!F186</f>
        <v>1.5671347284155375E-3</v>
      </c>
      <c r="G212" s="21">
        <f>G77*G186-Baseline!G77*Baseline!G186</f>
        <v>3.2900697869216143E-3</v>
      </c>
      <c r="H212" s="21">
        <f>H77*H186-Baseline!H77*Baseline!H186</f>
        <v>5.0803581751991435E-3</v>
      </c>
      <c r="I212" s="21">
        <f>I77*I186-Baseline!I77*Baseline!I186</f>
        <v>1.6399611664852588E-2</v>
      </c>
      <c r="J212" s="21">
        <f>J77*J186-Baseline!J77*Baseline!J186</f>
        <v>1.6675860577371013E-2</v>
      </c>
      <c r="K212" s="21">
        <f>K77*K186-Baseline!K77*Baseline!K186</f>
        <v>1.6959115914517896E-2</v>
      </c>
      <c r="L212" s="21">
        <f>L77*L186-Baseline!L77*Baseline!L186</f>
        <v>1.7247934587696426E-2</v>
      </c>
      <c r="M212" s="21">
        <f>M77*M186-Baseline!M77*Baseline!M186</f>
        <v>1.7538204716051765E-2</v>
      </c>
      <c r="N212" s="21">
        <f>N77*N186-Baseline!N77*Baseline!N186</f>
        <v>1.7834104718216476E-2</v>
      </c>
      <c r="O212" s="21">
        <f>O77*O186-Baseline!O77*Baseline!O186</f>
        <v>1.8136699408621084E-2</v>
      </c>
      <c r="P212" s="21">
        <f>P77*P186-Baseline!P77*Baseline!P186</f>
        <v>1.8447719058745753E-2</v>
      </c>
      <c r="Q212" s="21">
        <f>Q77*Q186-Baseline!Q77*Baseline!Q186</f>
        <v>1.8767375711110888E-2</v>
      </c>
      <c r="R212" s="21">
        <f>R77*R186-Baseline!R77*Baseline!R186</f>
        <v>1.9095304248455597E-2</v>
      </c>
      <c r="S212" s="21">
        <f>S77*S186-Baseline!S77*Baseline!S186</f>
        <v>1.9432239098292909E-2</v>
      </c>
      <c r="T212" s="21">
        <f>T77*T186-Baseline!T77*Baseline!T186</f>
        <v>1.9778506069674091E-2</v>
      </c>
      <c r="U212" s="21">
        <f>U77*U186-Baseline!U77*Baseline!U186</f>
        <v>2.0134358238626131E-2</v>
      </c>
      <c r="V212" s="21">
        <f>V77*V186-Baseline!V77*Baseline!V186</f>
        <v>2.0500066289010195E-2</v>
      </c>
      <c r="W212" s="21">
        <f>W77*W186-Baseline!W77*Baseline!W186</f>
        <v>2.0875833658434487E-2</v>
      </c>
      <c r="X212" s="21">
        <f>X77*X186-Baseline!X77*Baseline!X186</f>
        <v>2.1261916536390039E-2</v>
      </c>
      <c r="Y212" s="21">
        <f>Y77*Y186-Baseline!Y77*Baseline!Y186</f>
        <v>2.1658578183699814E-2</v>
      </c>
      <c r="Z212" s="21">
        <f>Z77*Z186-Baseline!Z77*Baseline!Z186</f>
        <v>2.2066089108653712E-2</v>
      </c>
      <c r="AA212" s="21">
        <f>AA77*AA186-Baseline!AA77*Baseline!AA186</f>
        <v>2.2484727248146649E-2</v>
      </c>
      <c r="AB212" s="21">
        <f>AB77*AB186-Baseline!AB77*Baseline!AB186</f>
        <v>2.29162818583841E-2</v>
      </c>
      <c r="AC212" s="21">
        <f>AC77*AC186-Baseline!AC77*Baseline!AC186</f>
        <v>7.5990771316322647E-2</v>
      </c>
      <c r="AD212" s="21">
        <f>AD77*AD186-Baseline!AD77*Baseline!AD186</f>
        <v>7.6395045230698094E-2</v>
      </c>
      <c r="AE212" s="21">
        <f>AE77*AE186-Baseline!AE77*Baseline!AE186</f>
        <v>7.6812996223121627E-2</v>
      </c>
      <c r="AF212" s="21">
        <f>AF77*AF186-Baseline!AF77*Baseline!AF186</f>
        <v>7.7243709736445607E-2</v>
      </c>
      <c r="AG212" s="21">
        <f>AG77*AG186-Baseline!AG77*Baseline!AG186</f>
        <v>7.768750936838667E-2</v>
      </c>
      <c r="AH212" s="21">
        <f>AH77*AH186-Baseline!AH77*Baseline!AH186</f>
        <v>7.8144727664536728E-2</v>
      </c>
      <c r="AI212" s="21">
        <f>AI77*AI186-Baseline!AI77*Baseline!AI186</f>
        <v>7.8615706340753932E-2</v>
      </c>
      <c r="AJ212" s="21">
        <f>AJ77*AJ186-Baseline!AJ77*Baseline!AJ186</f>
        <v>7.9484780960974402E-2</v>
      </c>
      <c r="AK212" s="21">
        <f>AK77*AK186-Baseline!AK77*Baseline!AK186</f>
        <v>8.037505372001516E-2</v>
      </c>
      <c r="AL212" s="21">
        <f>AL77*AL186-Baseline!AL77*Baseline!AL186</f>
        <v>8.1287156931538471E-2</v>
      </c>
      <c r="AM212" s="21">
        <f>AM77*AM186-Baseline!AM77*Baseline!AM186</f>
        <v>8.2221742866699407E-2</v>
      </c>
      <c r="AN212" s="21">
        <f>AN77*AN186-Baseline!AN77*Baseline!AN186</f>
        <v>8.3179484373482299E-2</v>
      </c>
      <c r="AO212" s="21">
        <f>AO77*AO186-Baseline!AO77*Baseline!AO186</f>
        <v>8.41610755156533E-2</v>
      </c>
      <c r="AP212" s="21">
        <f>AP77*AP186-Baseline!AP77*Baseline!AP186</f>
        <v>8.5167232231937978E-2</v>
      </c>
      <c r="AQ212" s="21">
        <f>AQ77*AQ186-Baseline!AQ77*Baseline!AQ186</f>
        <v>8.619869301605472E-2</v>
      </c>
      <c r="AR212" s="21">
        <f>AR77*AR186-Baseline!AR77*Baseline!AR186</f>
        <v>8.6473035678417784E-2</v>
      </c>
      <c r="AS212" s="21">
        <f>AS77*AS186-Baseline!AS77*Baseline!AS186</f>
        <v>8.5113591866069038E-2</v>
      </c>
      <c r="AT212" s="21">
        <f>AT77*AT186-Baseline!AT77*Baseline!AT186</f>
        <v>8.3775601970494218E-2</v>
      </c>
      <c r="AU212" s="21">
        <f>AU77*AU186-Baseline!AU77*Baseline!AU186</f>
        <v>8.2457654837198441E-2</v>
      </c>
      <c r="AV212" s="21">
        <f>AV77*AV186-Baseline!AV77*Baseline!AV186</f>
        <v>8.1158354879881656E-2</v>
      </c>
      <c r="AW212" s="21">
        <f>AW77*AW186-Baseline!AW77*Baseline!AW186</f>
        <v>7.9876320822474617E-2</v>
      </c>
      <c r="AX212" s="21">
        <f>AX77*AX186-Baseline!AX77*Baseline!AX186</f>
        <v>7.8610184452560405E-2</v>
      </c>
      <c r="AY212" s="21">
        <f>AY77*AY186-Baseline!AY77*Baseline!AY186</f>
        <v>7.7358589385057269E-2</v>
      </c>
      <c r="AZ212" s="21">
        <f>AZ77*AZ186-Baseline!AZ77*Baseline!AZ186</f>
        <v>7.6120189835046217E-2</v>
      </c>
      <c r="BA212" s="21">
        <f>BA77*BA186-Baseline!BA77*Baseline!BA186</f>
        <v>7.4893649398635076E-2</v>
      </c>
      <c r="BB212" s="21">
        <f>BB77*BB186-Baseline!BB77*Baseline!BB186</f>
        <v>7.3660745457254317E-2</v>
      </c>
    </row>
    <row r="213" spans="1:54" outlineLevel="2">
      <c r="A213" s="475"/>
      <c r="B213" s="150" t="s">
        <v>468</v>
      </c>
      <c r="C213" s="19"/>
      <c r="D213" s="135" t="s">
        <v>364</v>
      </c>
      <c r="E213" s="21">
        <f>E193-Baseline!E193</f>
        <v>0</v>
      </c>
      <c r="F213" s="21">
        <f>F193-Baseline!F193</f>
        <v>9.5104598236718241E-3</v>
      </c>
      <c r="G213" s="21">
        <f>G193-Baseline!G193</f>
        <v>2.024567473249958E-2</v>
      </c>
      <c r="H213" s="21">
        <f>H193-Baseline!H193</f>
        <v>3.1693544331354878E-2</v>
      </c>
      <c r="I213" s="21">
        <f>I193-Baseline!I193</f>
        <v>0.10404803909704037</v>
      </c>
      <c r="J213" s="21">
        <f>J193-Baseline!J193</f>
        <v>0.10756995484088006</v>
      </c>
      <c r="K213" s="21">
        <f>K193-Baseline!K193</f>
        <v>0.11083656869282504</v>
      </c>
      <c r="L213" s="21">
        <f>L193-Baseline!L193</f>
        <v>0.11455408513444079</v>
      </c>
      <c r="M213" s="21">
        <f>M193-Baseline!M193</f>
        <v>0.11834268060326016</v>
      </c>
      <c r="N213" s="21">
        <f>N193-Baseline!N193</f>
        <v>0.12185302958409239</v>
      </c>
      <c r="O213" s="21">
        <f>O193-Baseline!O193</f>
        <v>0.12584476529668975</v>
      </c>
      <c r="P213" s="21">
        <f>P193-Baseline!P193</f>
        <v>0.12996006116251144</v>
      </c>
      <c r="Q213" s="21">
        <f>Q193-Baseline!Q193</f>
        <v>0.1342031150350825</v>
      </c>
      <c r="R213" s="21">
        <f>R193-Baseline!R193</f>
        <v>0.1389792135363862</v>
      </c>
      <c r="S213" s="21">
        <f>S193-Baseline!S193</f>
        <v>0.14349317221370117</v>
      </c>
      <c r="T213" s="21">
        <f>T193-Baseline!T193</f>
        <v>0.14814852693075786</v>
      </c>
      <c r="U213" s="21">
        <f>U193-Baseline!U193</f>
        <v>0.15295017047680481</v>
      </c>
      <c r="V213" s="21">
        <f>V193-Baseline!V193</f>
        <v>0.15833823381600048</v>
      </c>
      <c r="W213" s="21">
        <f>W193-Baseline!W193</f>
        <v>0.16345542572478361</v>
      </c>
      <c r="X213" s="21">
        <f>X193-Baseline!X193</f>
        <v>0.16918537719920274</v>
      </c>
      <c r="Y213" s="21">
        <f>Y193-Baseline!Y193</f>
        <v>0.17463958354117809</v>
      </c>
      <c r="Z213" s="21">
        <f>Z193-Baseline!Z193</f>
        <v>0.18073481527957158</v>
      </c>
      <c r="AA213" s="21">
        <f>AA193-Baseline!AA193</f>
        <v>0.18702636710310983</v>
      </c>
      <c r="AB213" s="21">
        <f>AB193-Baseline!AB193</f>
        <v>0.19353359970965242</v>
      </c>
      <c r="AC213" s="21">
        <f>AC193-Baseline!AC193</f>
        <v>0.65106685173450263</v>
      </c>
      <c r="AD213" s="21">
        <f>AD193-Baseline!AD193</f>
        <v>0.66397229734396135</v>
      </c>
      <c r="AE213" s="21">
        <f>AE193-Baseline!AE193</f>
        <v>0.67725827908333069</v>
      </c>
      <c r="AF213" s="21">
        <f>AF193-Baseline!AF193</f>
        <v>0.69070997784485133</v>
      </c>
      <c r="AG213" s="21">
        <f>AG193-Baseline!AG193</f>
        <v>0.70435367549680361</v>
      </c>
      <c r="AH213" s="21">
        <f>AH193-Baseline!AH193</f>
        <v>0.71822178697034877</v>
      </c>
      <c r="AI213" s="21">
        <f>AI193-Baseline!AI193</f>
        <v>0.73235865089021446</v>
      </c>
      <c r="AJ213" s="21">
        <f>AJ193-Baseline!AJ193</f>
        <v>0.75037496088537958</v>
      </c>
      <c r="AK213" s="21">
        <f>AK193-Baseline!AK193</f>
        <v>0.76879920699413062</v>
      </c>
      <c r="AL213" s="21">
        <f>AL193-Baseline!AL193</f>
        <v>0.78765586803661702</v>
      </c>
      <c r="AM213" s="21">
        <f>AM193-Baseline!AM193</f>
        <v>0.80696363551279693</v>
      </c>
      <c r="AN213" s="21">
        <f>AN193-Baseline!AN193</f>
        <v>0.82673660888781697</v>
      </c>
      <c r="AO213" s="21">
        <f>AO193-Baseline!AO193</f>
        <v>0.84698694753671155</v>
      </c>
      <c r="AP213" s="21">
        <f>AP193-Baseline!AP193</f>
        <v>0.86773138893928559</v>
      </c>
      <c r="AQ213" s="21">
        <f>AQ193-Baseline!AQ193</f>
        <v>0.88898829559268266</v>
      </c>
      <c r="AR213" s="21">
        <f>AR193-Baseline!AR193</f>
        <v>0.9026000644219131</v>
      </c>
      <c r="AS213" s="21">
        <f>AS193-Baseline!AS193</f>
        <v>0.89902304994262427</v>
      </c>
      <c r="AT213" s="21">
        <f>AT193-Baseline!AT193</f>
        <v>0.89533608652032626</v>
      </c>
      <c r="AU213" s="21">
        <f>AU193-Baseline!AU193</f>
        <v>0.89153220140106448</v>
      </c>
      <c r="AV213" s="21">
        <f>AV193-Baseline!AV193</f>
        <v>0.88760368436063608</v>
      </c>
      <c r="AW213" s="21">
        <f>AW193-Baseline!AW193</f>
        <v>0.88354212973414004</v>
      </c>
      <c r="AX213" s="21">
        <f>AX193-Baseline!AX193</f>
        <v>0.87933866381049275</v>
      </c>
      <c r="AY213" s="21">
        <f>AY193-Baseline!AY193</f>
        <v>0.8749839223794178</v>
      </c>
      <c r="AZ213" s="21">
        <f>AZ193-Baseline!AZ193</f>
        <v>0.87046797457813219</v>
      </c>
      <c r="BA213" s="21">
        <f>BA193-Baseline!BA193</f>
        <v>0.86578029564410353</v>
      </c>
      <c r="BB213" s="21">
        <f>BB193-Baseline!BB193</f>
        <v>0.86071238453091659</v>
      </c>
    </row>
    <row r="214" spans="1:54" outlineLevel="2">
      <c r="A214" s="475"/>
      <c r="B214" s="150" t="s">
        <v>469</v>
      </c>
      <c r="C214" s="19"/>
      <c r="D214" s="135" t="s">
        <v>364</v>
      </c>
      <c r="E214" s="21">
        <f>E194-Baseline!E194</f>
        <v>0</v>
      </c>
      <c r="F214" s="21">
        <f>F194-Baseline!F194</f>
        <v>4.7507520282146637E-3</v>
      </c>
      <c r="G214" s="21">
        <f>G194-Baseline!G194</f>
        <v>1.0125696523266933E-2</v>
      </c>
      <c r="H214" s="21">
        <f>H194-Baseline!H194</f>
        <v>1.5873690139685093E-2</v>
      </c>
      <c r="I214" s="21">
        <f>I194-Baseline!I194</f>
        <v>5.2021263980619223E-2</v>
      </c>
      <c r="J214" s="21">
        <f>J194-Baseline!J194</f>
        <v>5.3703100620082586E-2</v>
      </c>
      <c r="K214" s="21">
        <f>K194-Baseline!K194</f>
        <v>5.5447003864669886E-2</v>
      </c>
      <c r="L214" s="21">
        <f>L194-Baseline!L194</f>
        <v>5.7250032946469388E-2</v>
      </c>
      <c r="M214" s="21">
        <f>M194-Baseline!M194</f>
        <v>5.9100009288111148E-2</v>
      </c>
      <c r="N214" s="21">
        <f>N194-Baseline!N194</f>
        <v>6.1012313894257354E-2</v>
      </c>
      <c r="O214" s="21">
        <f>O194-Baseline!O194</f>
        <v>6.2992407678758855E-2</v>
      </c>
      <c r="P214" s="21">
        <f>P194-Baseline!P194</f>
        <v>6.5048367026139475E-2</v>
      </c>
      <c r="Q214" s="21">
        <f>Q194-Baseline!Q194</f>
        <v>6.7183254838593887E-2</v>
      </c>
      <c r="R214" s="21">
        <f>R194-Baseline!R194</f>
        <v>6.939814211664154E-2</v>
      </c>
      <c r="S214" s="21">
        <f>S194-Baseline!S194</f>
        <v>7.1682005808919369E-2</v>
      </c>
      <c r="T214" s="21">
        <f>T194-Baseline!T194</f>
        <v>7.4053711697377844E-2</v>
      </c>
      <c r="U214" s="21">
        <f>U194-Baseline!U194</f>
        <v>7.6516867038072561E-2</v>
      </c>
      <c r="V214" s="21">
        <f>V194-Baseline!V194</f>
        <v>7.907527227279032E-2</v>
      </c>
      <c r="W214" s="21">
        <f>W194-Baseline!W194</f>
        <v>8.173259734462171E-2</v>
      </c>
      <c r="X214" s="21">
        <f>X194-Baseline!X194</f>
        <v>8.44928431048316E-2</v>
      </c>
      <c r="Y214" s="21">
        <f>Y194-Baseline!Y194</f>
        <v>8.7360176025338326E-2</v>
      </c>
      <c r="Z214" s="21">
        <f>Z194-Baseline!Z194</f>
        <v>9.0338935163940565E-2</v>
      </c>
      <c r="AA214" s="21">
        <f>AA194-Baseline!AA194</f>
        <v>9.343363932919363E-2</v>
      </c>
      <c r="AB214" s="21">
        <f>AB194-Baseline!AB194</f>
        <v>9.6655336949785786E-2</v>
      </c>
      <c r="AC214" s="21">
        <f>AC194-Baseline!AC194</f>
        <v>0.32510916576875531</v>
      </c>
      <c r="AD214" s="21">
        <f>AD194-Baseline!AD194</f>
        <v>0.3315009857942407</v>
      </c>
      <c r="AE214" s="21">
        <f>AE194-Baseline!AE194</f>
        <v>0.33801999985167808</v>
      </c>
      <c r="AF214" s="21">
        <f>AF194-Baseline!AF194</f>
        <v>0.34464895249433458</v>
      </c>
      <c r="AG214" s="21">
        <f>AG194-Baseline!AG194</f>
        <v>0.35138244327732032</v>
      </c>
      <c r="AH214" s="21">
        <f>AH194-Baseline!AH194</f>
        <v>0.35822461554691976</v>
      </c>
      <c r="AI214" s="21">
        <f>AI194-Baseline!AI194</f>
        <v>0.36519420523814095</v>
      </c>
      <c r="AJ214" s="21">
        <f>AJ194-Baseline!AJ194</f>
        <v>0.37409558927032904</v>
      </c>
      <c r="AK214" s="21">
        <f>AK194-Baseline!AK194</f>
        <v>0.38320288570464556</v>
      </c>
      <c r="AL214" s="21">
        <f>AL194-Baseline!AL194</f>
        <v>0.39252364897677222</v>
      </c>
      <c r="AM214" s="21">
        <f>AM194-Baseline!AM194</f>
        <v>0.40206634039072464</v>
      </c>
      <c r="AN214" s="21">
        <f>AN194-Baseline!AN194</f>
        <v>0.41183874560654304</v>
      </c>
      <c r="AO214" s="21">
        <f>AO194-Baseline!AO194</f>
        <v>0.42184756438046145</v>
      </c>
      <c r="AP214" s="21">
        <f>AP194-Baseline!AP194</f>
        <v>0.43210090969788933</v>
      </c>
      <c r="AQ214" s="21">
        <f>AQ194-Baseline!AQ194</f>
        <v>0.44260733859191581</v>
      </c>
      <c r="AR214" s="21">
        <f>AR194-Baseline!AR194</f>
        <v>0.44930615694679449</v>
      </c>
      <c r="AS214" s="21">
        <f>AS194-Baseline!AS194</f>
        <v>0.44744958761764847</v>
      </c>
      <c r="AT214" s="21">
        <f>AT194-Baseline!AT194</f>
        <v>0.44554072653588167</v>
      </c>
      <c r="AU214" s="21">
        <f>AU194-Baseline!AU194</f>
        <v>0.44357597899089268</v>
      </c>
      <c r="AV214" s="21">
        <f>AV194-Baseline!AV194</f>
        <v>0.44155144780368966</v>
      </c>
      <c r="AW214" s="21">
        <f>AW194-Baseline!AW194</f>
        <v>0.43946294076726572</v>
      </c>
      <c r="AX214" s="21">
        <f>AX194-Baseline!AX194</f>
        <v>0.43730600465850988</v>
      </c>
      <c r="AY214" s="21">
        <f>AY194-Baseline!AY194</f>
        <v>0.43507593279242956</v>
      </c>
      <c r="AZ214" s="21">
        <f>AZ194-Baseline!AZ194</f>
        <v>0.43276774872844648</v>
      </c>
      <c r="BA214" s="21">
        <f>BA194-Baseline!BA194</f>
        <v>0.43037619278046962</v>
      </c>
      <c r="BB214" s="21">
        <f>BB194-Baseline!BB194</f>
        <v>0.42779760823059765</v>
      </c>
    </row>
    <row r="215" spans="1:54" outlineLevel="2">
      <c r="A215" s="475"/>
      <c r="B215" s="150" t="s">
        <v>470</v>
      </c>
      <c r="C215" s="19"/>
      <c r="D215" s="135" t="s">
        <v>364</v>
      </c>
      <c r="E215" s="21">
        <f>E195-Baseline!E195</f>
        <v>0</v>
      </c>
      <c r="F215" s="21">
        <f>F195-Baseline!F195</f>
        <v>1.4252256081318693E-2</v>
      </c>
      <c r="G215" s="21">
        <f>G195-Baseline!G195</f>
        <v>3.0377089569800814E-2</v>
      </c>
      <c r="H215" s="21">
        <f>H195-Baseline!H195</f>
        <v>4.762107041905525E-2</v>
      </c>
      <c r="I215" s="21">
        <f>I195-Baseline!I195</f>
        <v>0.15606379194185763</v>
      </c>
      <c r="J215" s="21">
        <f>J195-Baseline!J195</f>
        <v>0.16110930182486288</v>
      </c>
      <c r="K215" s="21">
        <f>K195-Baseline!K195</f>
        <v>0.16634101159400966</v>
      </c>
      <c r="L215" s="21">
        <f>L195-Baseline!L195</f>
        <v>0.17175009883940814</v>
      </c>
      <c r="M215" s="21">
        <f>M195-Baseline!M195</f>
        <v>0.17730002782711876</v>
      </c>
      <c r="N215" s="21">
        <f>N195-Baseline!N195</f>
        <v>0.18303694164492945</v>
      </c>
      <c r="O215" s="21">
        <f>O195-Baseline!O195</f>
        <v>0.18897722303627656</v>
      </c>
      <c r="P215" s="21">
        <f>P195-Baseline!P195</f>
        <v>0.195145101117563</v>
      </c>
      <c r="Q215" s="21">
        <f>Q195-Baseline!Q195</f>
        <v>0.20154976451578172</v>
      </c>
      <c r="R215" s="21">
        <f>R195-Baseline!R195</f>
        <v>0.20819442634992452</v>
      </c>
      <c r="S215" s="21">
        <f>S195-Baseline!S195</f>
        <v>0.21504601738552442</v>
      </c>
      <c r="T215" s="21">
        <f>T195-Baseline!T195</f>
        <v>0.22216113505016505</v>
      </c>
      <c r="U215" s="21">
        <f>U195-Baseline!U195</f>
        <v>0.22955060115694123</v>
      </c>
      <c r="V215" s="21">
        <f>V195-Baseline!V195</f>
        <v>0.2372258167748714</v>
      </c>
      <c r="W215" s="21">
        <f>W195-Baseline!W195</f>
        <v>0.24519779203386513</v>
      </c>
      <c r="X215" s="21">
        <f>X195-Baseline!X195</f>
        <v>0.25347852931449477</v>
      </c>
      <c r="Y215" s="21">
        <f>Y195-Baseline!Y195</f>
        <v>0.26208052807601501</v>
      </c>
      <c r="Z215" s="21">
        <f>Z195-Baseline!Z195</f>
        <v>0.27101680544499929</v>
      </c>
      <c r="AA215" s="21">
        <f>AA195-Baseline!AA195</f>
        <v>0.28030091803529167</v>
      </c>
      <c r="AB215" s="21">
        <f>AB195-Baseline!AB195</f>
        <v>0.28996601084935736</v>
      </c>
      <c r="AC215" s="21">
        <f>AC195-Baseline!AC195</f>
        <v>0.97532749731547963</v>
      </c>
      <c r="AD215" s="21">
        <f>AD195-Baseline!AD195</f>
        <v>0.99450295740257144</v>
      </c>
      <c r="AE215" s="21">
        <f>AE195-Baseline!AE195</f>
        <v>1.0140599995879553</v>
      </c>
      <c r="AF215" s="21">
        <f>AF195-Baseline!AF195</f>
        <v>1.0339468575321931</v>
      </c>
      <c r="AG215" s="21">
        <f>AG195-Baseline!AG195</f>
        <v>1.0541473298681123</v>
      </c>
      <c r="AH215" s="21">
        <f>AH195-Baseline!AH195</f>
        <v>1.0746738466861476</v>
      </c>
      <c r="AI215" s="21">
        <f>AI195-Baseline!AI195</f>
        <v>1.0955826157670994</v>
      </c>
      <c r="AJ215" s="21">
        <f>AJ195-Baseline!AJ195</f>
        <v>1.1222867678695514</v>
      </c>
      <c r="AK215" s="21">
        <f>AK195-Baseline!AK195</f>
        <v>1.14960865717719</v>
      </c>
      <c r="AL215" s="21">
        <f>AL195-Baseline!AL195</f>
        <v>1.1775709469981297</v>
      </c>
      <c r="AM215" s="21">
        <f>AM195-Baseline!AM195</f>
        <v>1.2061990212467095</v>
      </c>
      <c r="AN215" s="21">
        <f>AN195-Baseline!AN195</f>
        <v>1.2355162369001929</v>
      </c>
      <c r="AO215" s="21">
        <f>AO195-Baseline!AO195</f>
        <v>1.2655426932278266</v>
      </c>
      <c r="AP215" s="21">
        <f>AP195-Baseline!AP195</f>
        <v>1.2963027291861766</v>
      </c>
      <c r="AQ215" s="21">
        <f>AQ195-Baseline!AQ195</f>
        <v>1.3278220158746388</v>
      </c>
      <c r="AR215" s="21">
        <f>AR195-Baseline!AR195</f>
        <v>1.3479184709449323</v>
      </c>
      <c r="AS215" s="21">
        <f>AS195-Baseline!AS195</f>
        <v>1.342348762960976</v>
      </c>
      <c r="AT215" s="21">
        <f>AT195-Baseline!AT195</f>
        <v>1.3366221797190287</v>
      </c>
      <c r="AU215" s="21">
        <f>AU195-Baseline!AU195</f>
        <v>1.330727937087312</v>
      </c>
      <c r="AV215" s="21">
        <f>AV195-Baseline!AV195</f>
        <v>1.3246543435288289</v>
      </c>
      <c r="AW215" s="21">
        <f>AW195-Baseline!AW195</f>
        <v>1.3183888224225406</v>
      </c>
      <c r="AX215" s="21">
        <f>AX195-Baseline!AX195</f>
        <v>1.3119180140991185</v>
      </c>
      <c r="AY215" s="21">
        <f>AY195-Baseline!AY195</f>
        <v>1.3052277985035987</v>
      </c>
      <c r="AZ215" s="21">
        <f>AZ195-Baseline!AZ195</f>
        <v>1.2983032463142443</v>
      </c>
      <c r="BA215" s="21">
        <f>BA195-Baseline!BA195</f>
        <v>1.2911285784727777</v>
      </c>
      <c r="BB215" s="21">
        <f>BB195-Baseline!BB195</f>
        <v>1.2833928248254634</v>
      </c>
    </row>
    <row r="216" spans="1:54" outlineLevel="2">
      <c r="A216" s="475"/>
      <c r="B216" s="150" t="s">
        <v>268</v>
      </c>
      <c r="C216" s="19"/>
      <c r="D216" s="135" t="s">
        <v>364</v>
      </c>
      <c r="E216" s="21">
        <f>E196-Baseline!E196</f>
        <v>0</v>
      </c>
      <c r="F216" s="21">
        <f>F196-Baseline!F196</f>
        <v>1.2654860041638738E-2</v>
      </c>
      <c r="G216" s="21">
        <f>G196-Baseline!G196</f>
        <v>2.0741895959467613E-2</v>
      </c>
      <c r="H216" s="21">
        <f>H196-Baseline!H196</f>
        <v>3.4635742110937555E-2</v>
      </c>
      <c r="I216" s="21">
        <f>I196-Baseline!I196</f>
        <v>4.3922503565536758E-2</v>
      </c>
      <c r="J216" s="21">
        <f>J196-Baseline!J196</f>
        <v>4.4923486321505147E-2</v>
      </c>
      <c r="K216" s="21">
        <f>K196-Baseline!K196</f>
        <v>4.5947675553571966E-2</v>
      </c>
      <c r="L216" s="21">
        <f>L196-Baseline!L196</f>
        <v>4.6978581101084195E-2</v>
      </c>
      <c r="M216" s="21">
        <f>M196-Baseline!M196</f>
        <v>4.7141126609014622E-2</v>
      </c>
      <c r="N216" s="21">
        <f>N196-Baseline!N196</f>
        <v>4.7162750443289825E-2</v>
      </c>
      <c r="O216" s="21">
        <f>O196-Baseline!O196</f>
        <v>4.7190886154233655E-2</v>
      </c>
      <c r="P216" s="21">
        <f>P196-Baseline!P196</f>
        <v>4.7240974020288928E-2</v>
      </c>
      <c r="Q216" s="21">
        <f>Q196-Baseline!Q196</f>
        <v>4.731351712945913E-2</v>
      </c>
      <c r="R216" s="21">
        <f>R196-Baseline!R196</f>
        <v>4.728151383458444E-2</v>
      </c>
      <c r="S216" s="21">
        <f>S196-Baseline!S196</f>
        <v>4.7251805466533243E-2</v>
      </c>
      <c r="T216" s="21">
        <f>T196-Baseline!T196</f>
        <v>4.7245591894045091E-2</v>
      </c>
      <c r="U216" s="21">
        <f>U196-Baseline!U196</f>
        <v>4.7267425615864188E-2</v>
      </c>
      <c r="V216" s="21">
        <f>V196-Baseline!V196</f>
        <v>4.7324813691898511E-2</v>
      </c>
      <c r="W216" s="21">
        <f>W196-Baseline!W196</f>
        <v>4.7407991960943786E-2</v>
      </c>
      <c r="X216" s="21">
        <f>X196-Baseline!X196</f>
        <v>4.7517659204037166E-2</v>
      </c>
      <c r="Y216" s="21">
        <f>Y196-Baseline!Y196</f>
        <v>4.7654551170479058E-2</v>
      </c>
      <c r="Z216" s="21">
        <f>Z196-Baseline!Z196</f>
        <v>4.7819442178869402E-2</v>
      </c>
      <c r="AA216" s="21">
        <f>AA196-Baseline!AA196</f>
        <v>4.8013146793505289E-2</v>
      </c>
      <c r="AB216" s="21">
        <f>AB196-Baseline!AB196</f>
        <v>4.8636264592567688E-2</v>
      </c>
      <c r="AC216" s="21">
        <f>AC196-Baseline!AC196</f>
        <v>9.1361249891317831E-2</v>
      </c>
      <c r="AD216" s="21">
        <f>AD196-Baseline!AD196</f>
        <v>9.1340457597625435E-2</v>
      </c>
      <c r="AE216" s="21">
        <f>AE196-Baseline!AE196</f>
        <v>9.1688138805345404E-2</v>
      </c>
      <c r="AF216" s="21">
        <f>AF196-Baseline!AF196</f>
        <v>9.2081333173407554E-2</v>
      </c>
      <c r="AG216" s="21">
        <f>AG196-Baseline!AG196</f>
        <v>9.2521193223858017E-2</v>
      </c>
      <c r="AH216" s="21">
        <f>AH196-Baseline!AH196</f>
        <v>9.3008929438125165E-2</v>
      </c>
      <c r="AI216" s="21">
        <f>AI196-Baseline!AI196</f>
        <v>9.3545812706407661E-2</v>
      </c>
      <c r="AJ216" s="21">
        <f>AJ196-Baseline!AJ196</f>
        <v>9.4332064199169868E-2</v>
      </c>
      <c r="AK216" s="21">
        <f>AK196-Baseline!AK196</f>
        <v>9.5173320424816577E-2</v>
      </c>
      <c r="AL216" s="21">
        <f>AL196-Baseline!AL196</f>
        <v>9.6071397690070837E-2</v>
      </c>
      <c r="AM216" s="21">
        <f>AM196-Baseline!AM196</f>
        <v>9.7028198215278971E-2</v>
      </c>
      <c r="AN216" s="21">
        <f>AN196-Baseline!AN196</f>
        <v>9.8045714074868034E-2</v>
      </c>
      <c r="AO216" s="21">
        <f>AO196-Baseline!AO196</f>
        <v>9.9126031327358421E-2</v>
      </c>
      <c r="AP216" s="21">
        <f>AP196-Baseline!AP196</f>
        <v>0.10027133434409916</v>
      </c>
      <c r="AQ216" s="21">
        <f>AQ196-Baseline!AQ196</f>
        <v>0.10148391034633222</v>
      </c>
      <c r="AR216" s="21">
        <f>AR196-Baseline!AR196</f>
        <v>0.10215381648528032</v>
      </c>
      <c r="AS216" s="21">
        <f>AS196-Baseline!AS196</f>
        <v>0.10155482063525037</v>
      </c>
      <c r="AT216" s="21">
        <f>AT196-Baseline!AT196</f>
        <v>0.10095966824302061</v>
      </c>
      <c r="AU216" s="21">
        <f>AU196-Baseline!AU196</f>
        <v>0.10036733313007654</v>
      </c>
      <c r="AV216" s="21">
        <f>AV196-Baseline!AV196</f>
        <v>9.9776737778348557E-2</v>
      </c>
      <c r="AW216" s="21">
        <f>AW196-Baseline!AW196</f>
        <v>9.918675049001105E-2</v>
      </c>
      <c r="AX216" s="21">
        <f>AX196-Baseline!AX196</f>
        <v>9.859618240551446E-2</v>
      </c>
      <c r="AY216" s="21">
        <f>AY196-Baseline!AY196</f>
        <v>9.8003784372813346E-2</v>
      </c>
      <c r="AZ216" s="21">
        <f>AZ196-Baseline!AZ196</f>
        <v>9.7408243660410732E-2</v>
      </c>
      <c r="BA216" s="21">
        <f>BA196-Baseline!BA196</f>
        <v>9.6808180506472524E-2</v>
      </c>
      <c r="BB216" s="21">
        <f>BB196-Baseline!BB196</f>
        <v>9.6210630017547205E-2</v>
      </c>
    </row>
    <row r="217" spans="1:54" outlineLevel="2">
      <c r="A217" s="475"/>
      <c r="B217" s="150" t="s">
        <v>271</v>
      </c>
      <c r="C217" s="19"/>
      <c r="D217" s="135"/>
      <c r="E217" s="21">
        <f>E197-Baseline!E197</f>
        <v>0</v>
      </c>
      <c r="F217" s="21">
        <f>F197-Baseline!F197</f>
        <v>0.12479680894068101</v>
      </c>
      <c r="G217" s="21">
        <f>G197-Baseline!G197</f>
        <v>0.16478078690629339</v>
      </c>
      <c r="H217" s="21">
        <f>H197-Baseline!H197</f>
        <v>0.48030502762559213</v>
      </c>
      <c r="I217" s="21">
        <f>I197-Baseline!I197</f>
        <v>0.58600769830180777</v>
      </c>
      <c r="J217" s="21">
        <f>J197-Baseline!J197</f>
        <v>0.58624416673744273</v>
      </c>
      <c r="K217" s="21">
        <f>K197-Baseline!K197</f>
        <v>0.58648823095122804</v>
      </c>
      <c r="L217" s="21">
        <f>L197-Baseline!L197</f>
        <v>0.58665872174614575</v>
      </c>
      <c r="M217" s="21">
        <f>M197-Baseline!M197</f>
        <v>0.55918478368645019</v>
      </c>
      <c r="N217" s="21">
        <f>N197-Baseline!N197</f>
        <v>0.5282240381957799</v>
      </c>
      <c r="O217" s="21">
        <f>O197-Baseline!O197</f>
        <v>0.49821039173720405</v>
      </c>
      <c r="P217" s="21">
        <f>P197-Baseline!P197</f>
        <v>0.46925980280264334</v>
      </c>
      <c r="Q217" s="21">
        <f>Q197-Baseline!Q197</f>
        <v>0.44133727233010123</v>
      </c>
      <c r="R217" s="21">
        <f>R197-Baseline!R197</f>
        <v>0.41286674640040677</v>
      </c>
      <c r="S217" s="21">
        <f>S197-Baseline!S197</f>
        <v>0.38516547073761964</v>
      </c>
      <c r="T217" s="21">
        <f>T197-Baseline!T197</f>
        <v>0.35845455949623561</v>
      </c>
      <c r="U217" s="21">
        <f>U197-Baseline!U197</f>
        <v>0.33276310348979921</v>
      </c>
      <c r="V217" s="21">
        <f>V197-Baseline!V197</f>
        <v>0.30816089863064788</v>
      </c>
      <c r="W217" s="21">
        <f>W197-Baseline!W197</f>
        <v>0.28445347620169792</v>
      </c>
      <c r="X217" s="21">
        <f>X197-Baseline!X197</f>
        <v>0.26161187590960255</v>
      </c>
      <c r="Y217" s="21">
        <f>Y197-Baseline!Y197</f>
        <v>0.23959737533965531</v>
      </c>
      <c r="Z217" s="21">
        <f>Z197-Baseline!Z197</f>
        <v>0.21837608750706494</v>
      </c>
      <c r="AA217" s="21">
        <f>AA197-Baseline!AA197</f>
        <v>0.19793989380509824</v>
      </c>
      <c r="AB217" s="21">
        <f>AB197-Baseline!AB197</f>
        <v>0.18221886910580676</v>
      </c>
      <c r="AC217" s="21">
        <f>AC197-Baseline!AC197</f>
        <v>0.78698324358780969</v>
      </c>
      <c r="AD217" s="21">
        <f>AD197-Baseline!AD197</f>
        <v>0.74879679511705532</v>
      </c>
      <c r="AE217" s="21">
        <f>AE197-Baseline!AE197</f>
        <v>0.72833039536511102</v>
      </c>
      <c r="AF217" s="21">
        <f>AF197-Baseline!AF197</f>
        <v>0.70861577989365188</v>
      </c>
      <c r="AG217" s="21">
        <f>AG197-Baseline!AG197</f>
        <v>0.68962916052562395</v>
      </c>
      <c r="AH217" s="21">
        <f>AH197-Baseline!AH197</f>
        <v>0.67134759659950216</v>
      </c>
      <c r="AI217" s="21">
        <f>AI197-Baseline!AI197</f>
        <v>0.65374896744643873</v>
      </c>
      <c r="AJ217" s="21">
        <f>AJ197-Baseline!AJ197</f>
        <v>0.63990326595353419</v>
      </c>
      <c r="AK217" s="21">
        <f>AK197-Baseline!AK197</f>
        <v>0.62655502161485099</v>
      </c>
      <c r="AL217" s="21">
        <f>AL197-Baseline!AL197</f>
        <v>0.61369242618461639</v>
      </c>
      <c r="AM217" s="21">
        <f>AM197-Baseline!AM197</f>
        <v>0.60130409836124077</v>
      </c>
      <c r="AN217" s="21">
        <f>AN197-Baseline!AN197</f>
        <v>0.58937907395215827</v>
      </c>
      <c r="AO217" s="21">
        <f>AO197-Baseline!AO197</f>
        <v>0.57790679640673481</v>
      </c>
      <c r="AP217" s="21">
        <f>AP197-Baseline!AP197</f>
        <v>0.56687710770898292</v>
      </c>
      <c r="AQ217" s="21">
        <f>AQ197-Baseline!AQ197</f>
        <v>0.55628627017700616</v>
      </c>
      <c r="AR217" s="21">
        <f>AR197-Baseline!AR197</f>
        <v>0.5444255096167514</v>
      </c>
      <c r="AS217" s="21">
        <f>AS197-Baseline!AS197</f>
        <v>0.52936744579385175</v>
      </c>
      <c r="AT217" s="21">
        <f>AT197-Baseline!AT197</f>
        <v>0.51470170829936945</v>
      </c>
      <c r="AU217" s="21">
        <f>AU197-Baseline!AU197</f>
        <v>0.50041513477218214</v>
      </c>
      <c r="AV217" s="21">
        <f>AV197-Baseline!AV197</f>
        <v>0.4864948906440465</v>
      </c>
      <c r="AW217" s="21">
        <f>AW197-Baseline!AW197</f>
        <v>0.47292845784407556</v>
      </c>
      <c r="AX217" s="21">
        <f>AX197-Baseline!AX197</f>
        <v>0.45970362377734597</v>
      </c>
      <c r="AY217" s="21">
        <f>AY197-Baseline!AY197</f>
        <v>0.44680847056793604</v>
      </c>
      <c r="AZ217" s="21">
        <f>AZ197-Baseline!AZ197</f>
        <v>0.43420755240884779</v>
      </c>
      <c r="BA217" s="21">
        <f>BA197-Baseline!BA197</f>
        <v>0.4218768551263099</v>
      </c>
      <c r="BB217" s="21">
        <f>BB197-Baseline!BB197</f>
        <v>0.40988380395670276</v>
      </c>
    </row>
    <row r="218" spans="1:54" outlineLevel="2">
      <c r="A218" s="476"/>
      <c r="B218" s="150" t="s">
        <v>451</v>
      </c>
      <c r="C218" s="19"/>
      <c r="D218" s="135" t="s">
        <v>364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471</v>
      </c>
      <c r="B220" s="150" t="s">
        <v>472</v>
      </c>
      <c r="C220" s="19"/>
      <c r="D220" s="135" t="s">
        <v>364</v>
      </c>
      <c r="E220" s="21">
        <f>E200-Baseline!E200</f>
        <v>-2.4132722170551455</v>
      </c>
      <c r="F220" s="21">
        <f>F200-Baseline!F200</f>
        <v>-2.324266102124386</v>
      </c>
      <c r="G220" s="21">
        <f>G200-Baseline!G200</f>
        <v>-2.3128394215183619</v>
      </c>
      <c r="H220" s="21">
        <f>H200-Baseline!H200</f>
        <v>-2.0096246371458721</v>
      </c>
      <c r="I220" s="21">
        <f>I200-Baseline!I200</f>
        <v>0.26156939711229121</v>
      </c>
      <c r="J220" s="21">
        <f>J200-Baseline!J200</f>
        <v>0.31297839184123033</v>
      </c>
      <c r="K220" s="21">
        <f>K200-Baseline!K200</f>
        <v>0.36095892535607144</v>
      </c>
      <c r="L220" s="21">
        <f>L200-Baseline!L200</f>
        <v>0.40630366176304422</v>
      </c>
      <c r="M220" s="21">
        <f>M200-Baseline!M200</f>
        <v>0.42035869317922581</v>
      </c>
      <c r="N220" s="21">
        <f>N200-Baseline!N200</f>
        <v>0.42783075068981957</v>
      </c>
      <c r="O220" s="21">
        <f>O200-Baseline!O200</f>
        <v>0.43421999045886417</v>
      </c>
      <c r="P220" s="21">
        <f>P200-Baseline!P200</f>
        <v>0.43945155332160102</v>
      </c>
      <c r="Q220" s="21">
        <f>Q200-Baseline!Q200</f>
        <v>0.44363731309273358</v>
      </c>
      <c r="R220" s="21">
        <f>R200-Baseline!R200</f>
        <v>0.44561359997155581</v>
      </c>
      <c r="S220" s="21">
        <f>S200-Baseline!S200</f>
        <v>0.44613738485882515</v>
      </c>
      <c r="T220" s="21">
        <f>T200-Baseline!T200</f>
        <v>0.44597539534529074</v>
      </c>
      <c r="U220" s="21">
        <f>U200-Baseline!U200</f>
        <v>0.44528052285624697</v>
      </c>
      <c r="V220" s="21">
        <f>V200-Baseline!V200</f>
        <v>0.44467844156991831</v>
      </c>
      <c r="W220" s="21">
        <f>W200-Baseline!W200</f>
        <v>0.44320996995706163</v>
      </c>
      <c r="X220" s="21">
        <f>X200-Baseline!X200</f>
        <v>0.44182733063169832</v>
      </c>
      <c r="Y220" s="21">
        <f>Y200-Baseline!Y200</f>
        <v>0.43969562505279469</v>
      </c>
      <c r="Z220" s="21">
        <f>Z200-Baseline!Z200</f>
        <v>0.43778510577256802</v>
      </c>
      <c r="AA220" s="21">
        <f>AA200-Baseline!AA200</f>
        <v>0.43572560992935783</v>
      </c>
      <c r="AB220" s="21">
        <f>AB200-Baseline!AB200</f>
        <v>0.43794601291332058</v>
      </c>
      <c r="AC220" s="21">
        <f>AC200-Baseline!AC200</f>
        <v>1.6054021165299535</v>
      </c>
      <c r="AD220" s="21">
        <f>AD200-Baseline!AD200</f>
        <v>1.58050459528934</v>
      </c>
      <c r="AE220" s="21">
        <f>AE200-Baseline!AE200</f>
        <v>1.5740898094769085</v>
      </c>
      <c r="AF220" s="21">
        <f>AF200-Baseline!AF200</f>
        <v>1.5686508006483564</v>
      </c>
      <c r="AG220" s="21">
        <f>AG200-Baseline!AG200</f>
        <v>1.5641915386146721</v>
      </c>
      <c r="AH220" s="21">
        <f>AH200-Baseline!AH200</f>
        <v>1.5607230406725128</v>
      </c>
      <c r="AI220" s="21">
        <f>AI200-Baseline!AI200</f>
        <v>1.5582691373838147</v>
      </c>
      <c r="AJ220" s="21">
        <f>AJ200-Baseline!AJ200</f>
        <v>1.5640950719990583</v>
      </c>
      <c r="AK220" s="21">
        <f>AK200-Baseline!AK200</f>
        <v>1.5709026027538133</v>
      </c>
      <c r="AL220" s="21">
        <f>AL200-Baseline!AL200</f>
        <v>1.5787068488428426</v>
      </c>
      <c r="AM220" s="21">
        <f>AM200-Baseline!AM200</f>
        <v>1.5875176749560165</v>
      </c>
      <c r="AN220" s="21">
        <f>AN200-Baseline!AN200</f>
        <v>1.597340881288325</v>
      </c>
      <c r="AO220" s="21">
        <f>AO200-Baseline!AO200</f>
        <v>1.6081808507864581</v>
      </c>
      <c r="AP220" s="21">
        <f>AP200-Baseline!AP200</f>
        <v>1.6200470632243054</v>
      </c>
      <c r="AQ220" s="21">
        <f>AQ200-Baseline!AQ200</f>
        <v>1.6329571691320757</v>
      </c>
      <c r="AR220" s="21">
        <f>AR200-Baseline!AR200</f>
        <v>1.6356524262023626</v>
      </c>
      <c r="AS220" s="21">
        <f>AS200-Baseline!AS200</f>
        <v>1.6150589082377955</v>
      </c>
      <c r="AT220" s="21">
        <f>AT200-Baseline!AT200</f>
        <v>1.5947730650332099</v>
      </c>
      <c r="AU220" s="21">
        <f>AU200-Baseline!AU200</f>
        <v>1.5747723241405218</v>
      </c>
      <c r="AV220" s="21">
        <f>AV200-Baseline!AV200</f>
        <v>1.5550336676629128</v>
      </c>
      <c r="AW220" s="21">
        <f>AW200-Baseline!AW200</f>
        <v>1.5355336588907011</v>
      </c>
      <c r="AX220" s="21">
        <f>AX200-Baseline!AX200</f>
        <v>1.5162486544459135</v>
      </c>
      <c r="AY220" s="21">
        <f>AY200-Baseline!AY200</f>
        <v>1.4971547667052247</v>
      </c>
      <c r="AZ220" s="21">
        <f>AZ200-Baseline!AZ200</f>
        <v>1.4782039604824369</v>
      </c>
      <c r="BA220" s="21">
        <f>BA200-Baseline!BA200</f>
        <v>1.4593589806755207</v>
      </c>
      <c r="BB220" s="21">
        <f>BB200-Baseline!BB200</f>
        <v>1.4404675639624203</v>
      </c>
    </row>
    <row r="221" spans="1:54" outlineLevel="2">
      <c r="A221" s="475"/>
      <c r="B221" s="150" t="s">
        <v>473</v>
      </c>
      <c r="C221" s="19"/>
      <c r="D221" s="135" t="s">
        <v>364</v>
      </c>
      <c r="E221" s="21">
        <f>E201-Baseline!E201</f>
        <v>-2.4132722170551455</v>
      </c>
      <c r="F221" s="21">
        <f>F201-Baseline!F201</f>
        <v>-2.3290258099198433</v>
      </c>
      <c r="G221" s="21">
        <f>G201-Baseline!G201</f>
        <v>-2.3229593997275946</v>
      </c>
      <c r="H221" s="21">
        <f>H201-Baseline!H201</f>
        <v>-2.025444491337542</v>
      </c>
      <c r="I221" s="21">
        <f>I201-Baseline!I201</f>
        <v>0.20954262199586982</v>
      </c>
      <c r="J221" s="21">
        <f>J201-Baseline!J201</f>
        <v>0.25911153762043293</v>
      </c>
      <c r="K221" s="21">
        <f>K201-Baseline!K201</f>
        <v>0.30556936052791639</v>
      </c>
      <c r="L221" s="21">
        <f>L201-Baseline!L201</f>
        <v>0.34899960957507292</v>
      </c>
      <c r="M221" s="21">
        <f>M201-Baseline!M201</f>
        <v>0.36111602186407699</v>
      </c>
      <c r="N221" s="21">
        <f>N201-Baseline!N201</f>
        <v>0.3669900349999845</v>
      </c>
      <c r="O221" s="21">
        <f>O201-Baseline!O201</f>
        <v>0.3713676328409331</v>
      </c>
      <c r="P221" s="21">
        <f>P201-Baseline!P201</f>
        <v>0.37453985918522892</v>
      </c>
      <c r="Q221" s="21">
        <f>Q201-Baseline!Q201</f>
        <v>0.37661745289624471</v>
      </c>
      <c r="R221" s="21">
        <f>R201-Baseline!R201</f>
        <v>0.37603252855181113</v>
      </c>
      <c r="S221" s="21">
        <f>S201-Baseline!S201</f>
        <v>0.37432621845404324</v>
      </c>
      <c r="T221" s="21">
        <f>T201-Baseline!T201</f>
        <v>0.37188058011191094</v>
      </c>
      <c r="U221" s="21">
        <f>U201-Baseline!U201</f>
        <v>0.36884721941751464</v>
      </c>
      <c r="V221" s="21">
        <f>V201-Baseline!V201</f>
        <v>0.36541548002670821</v>
      </c>
      <c r="W221" s="21">
        <f>W201-Baseline!W201</f>
        <v>0.36148714157689965</v>
      </c>
      <c r="X221" s="21">
        <f>X201-Baseline!X201</f>
        <v>0.35713479653732727</v>
      </c>
      <c r="Y221" s="21">
        <f>Y201-Baseline!Y201</f>
        <v>0.35241621753695496</v>
      </c>
      <c r="Z221" s="21">
        <f>Z201-Baseline!Z201</f>
        <v>0.34738922565693708</v>
      </c>
      <c r="AA221" s="21">
        <f>AA201-Baseline!AA201</f>
        <v>0.34213288215544158</v>
      </c>
      <c r="AB221" s="21">
        <f>AB201-Baseline!AB201</f>
        <v>0.34106775015345403</v>
      </c>
      <c r="AC221" s="21">
        <f>AC201-Baseline!AC201</f>
        <v>1.2794444305642054</v>
      </c>
      <c r="AD221" s="21">
        <f>AD201-Baseline!AD201</f>
        <v>1.2480332837396189</v>
      </c>
      <c r="AE221" s="21">
        <f>AE201-Baseline!AE201</f>
        <v>1.2348515302452556</v>
      </c>
      <c r="AF221" s="21">
        <f>AF201-Baseline!AF201</f>
        <v>1.2225897752978394</v>
      </c>
      <c r="AG221" s="21">
        <f>AG201-Baseline!AG201</f>
        <v>1.2112203063951892</v>
      </c>
      <c r="AH221" s="21">
        <f>AH201-Baseline!AH201</f>
        <v>1.2007258692490836</v>
      </c>
      <c r="AI221" s="21">
        <f>AI201-Baseline!AI201</f>
        <v>1.1911046917317414</v>
      </c>
      <c r="AJ221" s="21">
        <f>AJ201-Baseline!AJ201</f>
        <v>1.1878157003840073</v>
      </c>
      <c r="AK221" s="21">
        <f>AK201-Baseline!AK201</f>
        <v>1.185306281464328</v>
      </c>
      <c r="AL221" s="21">
        <f>AL201-Baseline!AL201</f>
        <v>1.1835746297829983</v>
      </c>
      <c r="AM221" s="21">
        <f>AM201-Baseline!AM201</f>
        <v>1.1826203798339439</v>
      </c>
      <c r="AN221" s="21">
        <f>AN201-Baseline!AN201</f>
        <v>1.182443018007052</v>
      </c>
      <c r="AO221" s="21">
        <f>AO201-Baseline!AO201</f>
        <v>1.1830414676302077</v>
      </c>
      <c r="AP221" s="21">
        <f>AP201-Baseline!AP201</f>
        <v>1.1844165839829097</v>
      </c>
      <c r="AQ221" s="21">
        <f>AQ201-Baseline!AQ201</f>
        <v>1.1865762121313086</v>
      </c>
      <c r="AR221" s="21">
        <f>AR201-Baseline!AR201</f>
        <v>1.1823585187272441</v>
      </c>
      <c r="AS221" s="21">
        <f>AS201-Baseline!AS201</f>
        <v>1.1634854459128197</v>
      </c>
      <c r="AT221" s="21">
        <f>AT201-Baseline!AT201</f>
        <v>1.1449777050487659</v>
      </c>
      <c r="AU221" s="21">
        <f>AU201-Baseline!AU201</f>
        <v>1.1268161017303497</v>
      </c>
      <c r="AV221" s="21">
        <f>AV201-Baseline!AV201</f>
        <v>1.108981431105966</v>
      </c>
      <c r="AW221" s="21">
        <f>AW201-Baseline!AW201</f>
        <v>1.0914544699238271</v>
      </c>
      <c r="AX221" s="21">
        <f>AX201-Baseline!AX201</f>
        <v>1.074215995293931</v>
      </c>
      <c r="AY221" s="21">
        <f>AY201-Baseline!AY201</f>
        <v>1.0572467771182357</v>
      </c>
      <c r="AZ221" s="21">
        <f>AZ201-Baseline!AZ201</f>
        <v>1.0405037346327513</v>
      </c>
      <c r="BA221" s="21">
        <f>BA201-Baseline!BA201</f>
        <v>1.023954877811887</v>
      </c>
      <c r="BB221" s="21">
        <f>BB201-Baseline!BB201</f>
        <v>1.0075527876621022</v>
      </c>
    </row>
    <row r="222" spans="1:54" outlineLevel="2">
      <c r="A222" s="476"/>
      <c r="B222" s="150" t="s">
        <v>474</v>
      </c>
      <c r="C222" s="19"/>
      <c r="D222" s="135" t="s">
        <v>364</v>
      </c>
      <c r="E222" s="21">
        <f>E202-Baseline!E202</f>
        <v>-2.4132722170551455</v>
      </c>
      <c r="F222" s="21">
        <f>F202-Baseline!F202</f>
        <v>-2.319524305866739</v>
      </c>
      <c r="G222" s="21">
        <f>G202-Baseline!G202</f>
        <v>-2.302708006681061</v>
      </c>
      <c r="H222" s="21">
        <f>H202-Baseline!H202</f>
        <v>-1.9936971110581716</v>
      </c>
      <c r="I222" s="21">
        <f>I202-Baseline!I202</f>
        <v>0.31358514995710851</v>
      </c>
      <c r="J222" s="21">
        <f>J202-Baseline!J202</f>
        <v>0.36651773882521343</v>
      </c>
      <c r="K222" s="21">
        <f>K202-Baseline!K202</f>
        <v>0.41646336825725605</v>
      </c>
      <c r="L222" s="21">
        <f>L202-Baseline!L202</f>
        <v>0.46349967546801185</v>
      </c>
      <c r="M222" s="21">
        <f>M202-Baseline!M202</f>
        <v>0.47931604040308451</v>
      </c>
      <c r="N222" s="21">
        <f>N202-Baseline!N202</f>
        <v>0.48901466275065664</v>
      </c>
      <c r="O222" s="21">
        <f>O202-Baseline!O202</f>
        <v>0.49735244819845081</v>
      </c>
      <c r="P222" s="21">
        <f>P202-Baseline!P202</f>
        <v>0.50463659327665245</v>
      </c>
      <c r="Q222" s="21">
        <f>Q202-Baseline!Q202</f>
        <v>0.5109839625734327</v>
      </c>
      <c r="R222" s="21">
        <f>R202-Baseline!R202</f>
        <v>0.51482881278509407</v>
      </c>
      <c r="S222" s="21">
        <f>S202-Baseline!S202</f>
        <v>0.51769023003064851</v>
      </c>
      <c r="T222" s="21">
        <f>T202-Baseline!T202</f>
        <v>0.51998800346469798</v>
      </c>
      <c r="U222" s="21">
        <f>U202-Baseline!U202</f>
        <v>0.52188095353638342</v>
      </c>
      <c r="V222" s="21">
        <f>V202-Baseline!V202</f>
        <v>0.52356602452878942</v>
      </c>
      <c r="W222" s="21">
        <f>W202-Baseline!W202</f>
        <v>0.52495233626614279</v>
      </c>
      <c r="X222" s="21">
        <f>X202-Baseline!X202</f>
        <v>0.52612048274699041</v>
      </c>
      <c r="Y222" s="21">
        <f>Y202-Baseline!Y202</f>
        <v>0.52713656958763166</v>
      </c>
      <c r="Z222" s="21">
        <f>Z202-Baseline!Z202</f>
        <v>0.52806709593799583</v>
      </c>
      <c r="AA222" s="21">
        <f>AA202-Baseline!AA202</f>
        <v>0.52900016086153956</v>
      </c>
      <c r="AB222" s="21">
        <f>AB202-Baseline!AB202</f>
        <v>0.53437842405302538</v>
      </c>
      <c r="AC222" s="21">
        <f>AC202-Baseline!AC202</f>
        <v>1.9296627621109295</v>
      </c>
      <c r="AD222" s="21">
        <f>AD202-Baseline!AD202</f>
        <v>1.9110352553479499</v>
      </c>
      <c r="AE222" s="21">
        <f>AE202-Baseline!AE202</f>
        <v>1.9108915299815337</v>
      </c>
      <c r="AF222" s="21">
        <f>AF202-Baseline!AF202</f>
        <v>1.9118876803356972</v>
      </c>
      <c r="AG222" s="21">
        <f>AG202-Baseline!AG202</f>
        <v>1.9139851929859812</v>
      </c>
      <c r="AH222" s="21">
        <f>AH202-Baseline!AH202</f>
        <v>1.9171751003883113</v>
      </c>
      <c r="AI222" s="21">
        <f>AI202-Baseline!AI202</f>
        <v>1.9214931022607002</v>
      </c>
      <c r="AJ222" s="21">
        <f>AJ202-Baseline!AJ202</f>
        <v>1.9360068789832301</v>
      </c>
      <c r="AK222" s="21">
        <f>AK202-Baseline!AK202</f>
        <v>1.9517120529368732</v>
      </c>
      <c r="AL222" s="21">
        <f>AL202-Baseline!AL202</f>
        <v>1.9686219278043557</v>
      </c>
      <c r="AM222" s="21">
        <f>AM202-Baseline!AM202</f>
        <v>1.986753060689928</v>
      </c>
      <c r="AN222" s="21">
        <f>AN202-Baseline!AN202</f>
        <v>2.0061205093007013</v>
      </c>
      <c r="AO222" s="21">
        <f>AO202-Baseline!AO202</f>
        <v>2.0267365964775728</v>
      </c>
      <c r="AP222" s="21">
        <f>AP202-Baseline!AP202</f>
        <v>2.0486184034711972</v>
      </c>
      <c r="AQ222" s="21">
        <f>AQ202-Baseline!AQ202</f>
        <v>2.0717908894140313</v>
      </c>
      <c r="AR222" s="21">
        <f>AR202-Baseline!AR202</f>
        <v>2.0809708327253809</v>
      </c>
      <c r="AS222" s="21">
        <f>AS202-Baseline!AS202</f>
        <v>2.0583846212561481</v>
      </c>
      <c r="AT222" s="21">
        <f>AT202-Baseline!AT202</f>
        <v>2.0360591582319136</v>
      </c>
      <c r="AU222" s="21">
        <f>AU202-Baseline!AU202</f>
        <v>2.0139680598267695</v>
      </c>
      <c r="AV222" s="21">
        <f>AV202-Baseline!AV202</f>
        <v>1.9920843268311064</v>
      </c>
      <c r="AW222" s="21">
        <f>AW202-Baseline!AW202</f>
        <v>1.9703803515791023</v>
      </c>
      <c r="AX222" s="21">
        <f>AX202-Baseline!AX202</f>
        <v>1.9488280047345388</v>
      </c>
      <c r="AY222" s="21">
        <f>AY202-Baseline!AY202</f>
        <v>1.9273986428294059</v>
      </c>
      <c r="AZ222" s="21">
        <f>AZ202-Baseline!AZ202</f>
        <v>1.9060392322185491</v>
      </c>
      <c r="BA222" s="21">
        <f>BA202-Baseline!BA202</f>
        <v>1.8847072635041955</v>
      </c>
      <c r="BB222" s="21">
        <f>BB202-Baseline!BB202</f>
        <v>1.8631480042569679</v>
      </c>
    </row>
    <row r="223" spans="1:54" outlineLevel="2">
      <c r="B223" s="19"/>
      <c r="C223" s="19"/>
      <c r="D223" s="19"/>
      <c r="E223" s="15"/>
    </row>
    <row r="224" spans="1:54" outlineLevel="2">
      <c r="A224" s="474" t="s">
        <v>475</v>
      </c>
      <c r="B224" s="150" t="s">
        <v>472</v>
      </c>
      <c r="C224" s="19"/>
      <c r="D224" s="135" t="s">
        <v>364</v>
      </c>
      <c r="E224" s="21">
        <f>E204-Baseline!E204</f>
        <v>-2.4132722170551455</v>
      </c>
      <c r="F224" s="21">
        <f>F204-Baseline!F204</f>
        <v>-4.7375383191795315</v>
      </c>
      <c r="G224" s="21">
        <f>G204-Baseline!G204</f>
        <v>-7.0503777406978934</v>
      </c>
      <c r="H224" s="21">
        <f>H204-Baseline!H204</f>
        <v>-9.0600023778437659</v>
      </c>
      <c r="I224" s="21">
        <f>I204-Baseline!I204</f>
        <v>-8.798432980731473</v>
      </c>
      <c r="J224" s="21">
        <f>J204-Baseline!J204</f>
        <v>-8.4854545888902422</v>
      </c>
      <c r="K224" s="21">
        <f>K204-Baseline!K204</f>
        <v>-8.1244956635341694</v>
      </c>
      <c r="L224" s="21">
        <f>L204-Baseline!L204</f>
        <v>-7.7181920017711256</v>
      </c>
      <c r="M224" s="21">
        <f>M204-Baseline!M204</f>
        <v>-7.2978333085918976</v>
      </c>
      <c r="N224" s="21">
        <f>N204-Baseline!N204</f>
        <v>-6.8700025579020778</v>
      </c>
      <c r="O224" s="21">
        <f>O204-Baseline!O204</f>
        <v>-6.4357825674432121</v>
      </c>
      <c r="P224" s="21">
        <f>P204-Baseline!P204</f>
        <v>-5.996331014121612</v>
      </c>
      <c r="Q224" s="21">
        <f>Q204-Baseline!Q204</f>
        <v>-5.552693701028879</v>
      </c>
      <c r="R224" s="21">
        <f>R204-Baseline!R204</f>
        <v>-5.1070801010573241</v>
      </c>
      <c r="S224" s="21">
        <f>S204-Baseline!S204</f>
        <v>-4.6609427161984982</v>
      </c>
      <c r="T224" s="21">
        <f>T204-Baseline!T204</f>
        <v>-4.2149673208532086</v>
      </c>
      <c r="U224" s="21">
        <f>U204-Baseline!U204</f>
        <v>-3.769686797996961</v>
      </c>
      <c r="V224" s="21">
        <f>V204-Baseline!V204</f>
        <v>-3.3250083564270412</v>
      </c>
      <c r="W224" s="21">
        <f>W204-Baseline!W204</f>
        <v>-2.8817983864699812</v>
      </c>
      <c r="X224" s="21">
        <f>X204-Baseline!X204</f>
        <v>-2.4399710558382814</v>
      </c>
      <c r="Y224" s="21">
        <f>Y204-Baseline!Y204</f>
        <v>-2.0002754307854858</v>
      </c>
      <c r="Z224" s="21">
        <f>Z204-Baseline!Z204</f>
        <v>-1.5624903250129201</v>
      </c>
      <c r="AA224" s="21">
        <f>AA204-Baseline!AA204</f>
        <v>-1.1267647150835636</v>
      </c>
      <c r="AB224" s="21">
        <f>AB204-Baseline!AB204</f>
        <v>-0.68881870217024499</v>
      </c>
      <c r="AC224" s="21">
        <f>AC204-Baseline!AC204</f>
        <v>0.91658341435970669</v>
      </c>
      <c r="AD224" s="21">
        <f>AD204-Baseline!AD204</f>
        <v>2.4970880096490404</v>
      </c>
      <c r="AE224" s="21">
        <f>AE204-Baseline!AE204</f>
        <v>4.0711778191259498</v>
      </c>
      <c r="AF224" s="21">
        <f>AF204-Baseline!AF204</f>
        <v>5.6398286197743062</v>
      </c>
      <c r="AG224" s="21">
        <f>AG204-Baseline!AG204</f>
        <v>7.2040201583889782</v>
      </c>
      <c r="AH224" s="21">
        <f>AH204-Baseline!AH204</f>
        <v>8.764743199061499</v>
      </c>
      <c r="AI224" s="21">
        <f>AI204-Baseline!AI204</f>
        <v>10.323012336445316</v>
      </c>
      <c r="AJ224" s="21">
        <f>AJ204-Baseline!AJ204</f>
        <v>11.887107408444379</v>
      </c>
      <c r="AK224" s="21">
        <f>AK204-Baseline!AK204</f>
        <v>13.458010011198198</v>
      </c>
      <c r="AL224" s="21">
        <f>AL204-Baseline!AL204</f>
        <v>15.036716860041039</v>
      </c>
      <c r="AM224" s="21">
        <f>AM204-Baseline!AM204</f>
        <v>16.624234534997058</v>
      </c>
      <c r="AN224" s="21">
        <f>AN204-Baseline!AN204</f>
        <v>18.221575416285376</v>
      </c>
      <c r="AO224" s="21">
        <f>AO204-Baseline!AO204</f>
        <v>19.829756267071829</v>
      </c>
      <c r="AP224" s="21">
        <f>AP204-Baseline!AP204</f>
        <v>21.449803330296135</v>
      </c>
      <c r="AQ224" s="21">
        <f>AQ204-Baseline!AQ204</f>
        <v>23.082760499428204</v>
      </c>
      <c r="AR224" s="21">
        <f>AR204-Baseline!AR204</f>
        <v>24.71841292563056</v>
      </c>
      <c r="AS224" s="21">
        <f>AS204-Baseline!AS204</f>
        <v>26.333471833868373</v>
      </c>
      <c r="AT224" s="21">
        <f>AT204-Baseline!AT204</f>
        <v>27.928244898901568</v>
      </c>
      <c r="AU224" s="21">
        <f>AU204-Baseline!AU204</f>
        <v>29.503017223042093</v>
      </c>
      <c r="AV224" s="21">
        <f>AV204-Baseline!AV204</f>
        <v>31.058050890705005</v>
      </c>
      <c r="AW224" s="21">
        <f>AW204-Baseline!AW204</f>
        <v>32.593584549595704</v>
      </c>
      <c r="AX224" s="21">
        <f>AX204-Baseline!AX204</f>
        <v>34.109833204041621</v>
      </c>
      <c r="AY224" s="21">
        <f>AY204-Baseline!AY204</f>
        <v>35.606987970746843</v>
      </c>
      <c r="AZ224" s="21">
        <f>AZ204-Baseline!AZ204</f>
        <v>37.085191931229303</v>
      </c>
      <c r="BA224" s="21">
        <f>BA204-Baseline!BA204</f>
        <v>38.544550911904849</v>
      </c>
      <c r="BB224" s="21">
        <f>BB204-Baseline!BB204</f>
        <v>39.985018475867264</v>
      </c>
    </row>
    <row r="225" spans="1:54" outlineLevel="2">
      <c r="A225" s="475"/>
      <c r="B225" s="150" t="s">
        <v>473</v>
      </c>
      <c r="C225" s="19"/>
      <c r="D225" s="135" t="s">
        <v>364</v>
      </c>
      <c r="E225" s="21">
        <f>E205-Baseline!E205</f>
        <v>-2.4132722170551455</v>
      </c>
      <c r="F225" s="21">
        <f>F205-Baseline!F205</f>
        <v>-4.7422980269749893</v>
      </c>
      <c r="G225" s="21">
        <f>G205-Baseline!G205</f>
        <v>-7.0652574267025825</v>
      </c>
      <c r="H225" s="21">
        <f>H205-Baseline!H205</f>
        <v>-9.090701918040125</v>
      </c>
      <c r="I225" s="21">
        <f>I205-Baseline!I205</f>
        <v>-8.8811592960442542</v>
      </c>
      <c r="J225" s="21">
        <f>J205-Baseline!J205</f>
        <v>-8.6220477584238218</v>
      </c>
      <c r="K225" s="21">
        <f>K205-Baseline!K205</f>
        <v>-8.3164783978959047</v>
      </c>
      <c r="L225" s="21">
        <f>L205-Baseline!L205</f>
        <v>-7.9674787883208307</v>
      </c>
      <c r="M225" s="21">
        <f>M205-Baseline!M205</f>
        <v>-7.606362766456753</v>
      </c>
      <c r="N225" s="21">
        <f>N205-Baseline!N205</f>
        <v>-7.2393727314567684</v>
      </c>
      <c r="O225" s="21">
        <f>O205-Baseline!O205</f>
        <v>-6.8680050986158374</v>
      </c>
      <c r="P225" s="21">
        <f>P205-Baseline!P205</f>
        <v>-6.4934652394306092</v>
      </c>
      <c r="Q225" s="21">
        <f>Q205-Baseline!Q205</f>
        <v>-6.1168477865343647</v>
      </c>
      <c r="R225" s="21">
        <f>R205-Baseline!R205</f>
        <v>-5.740815257982554</v>
      </c>
      <c r="S225" s="21">
        <f>S205-Baseline!S205</f>
        <v>-5.3664890395285099</v>
      </c>
      <c r="T225" s="21">
        <f>T205-Baseline!T205</f>
        <v>-4.9946084594166003</v>
      </c>
      <c r="U225" s="21">
        <f>U205-Baseline!U205</f>
        <v>-4.6257612399990862</v>
      </c>
      <c r="V225" s="21">
        <f>V205-Baseline!V205</f>
        <v>-4.2603457599723775</v>
      </c>
      <c r="W225" s="21">
        <f>W205-Baseline!W205</f>
        <v>-3.8988586183954759</v>
      </c>
      <c r="X225" s="21">
        <f>X205-Baseline!X205</f>
        <v>-3.5417238218581488</v>
      </c>
      <c r="Y225" s="21">
        <f>Y205-Baseline!Y205</f>
        <v>-3.1893076043211934</v>
      </c>
      <c r="Z225" s="21">
        <f>Z205-Baseline!Z205</f>
        <v>-2.841918378664257</v>
      </c>
      <c r="AA225" s="21">
        <f>AA205-Baseline!AA205</f>
        <v>-2.4997854965088138</v>
      </c>
      <c r="AB225" s="21">
        <f>AB205-Baseline!AB205</f>
        <v>-2.1587177463553644</v>
      </c>
      <c r="AC225" s="21">
        <f>AC205-Baseline!AC205</f>
        <v>-0.87927331579115986</v>
      </c>
      <c r="AD225" s="21">
        <f>AD205-Baseline!AD205</f>
        <v>0.36875996794845634</v>
      </c>
      <c r="AE225" s="21">
        <f>AE205-Baseline!AE205</f>
        <v>1.6036114981937146</v>
      </c>
      <c r="AF225" s="21">
        <f>AF205-Baseline!AF205</f>
        <v>2.8262012734915487</v>
      </c>
      <c r="AG225" s="21">
        <f>AG205-Baseline!AG205</f>
        <v>4.0374215798867397</v>
      </c>
      <c r="AH225" s="21">
        <f>AH205-Baseline!AH205</f>
        <v>5.2381474491358233</v>
      </c>
      <c r="AI225" s="21">
        <f>AI205-Baseline!AI205</f>
        <v>6.4292521408675611</v>
      </c>
      <c r="AJ225" s="21">
        <f>AJ205-Baseline!AJ205</f>
        <v>7.6170678412515684</v>
      </c>
      <c r="AK225" s="21">
        <f>AK205-Baseline!AK205</f>
        <v>8.8023741227159036</v>
      </c>
      <c r="AL225" s="21">
        <f>AL205-Baseline!AL205</f>
        <v>9.9859487524988992</v>
      </c>
      <c r="AM225" s="21">
        <f>AM205-Baseline!AM205</f>
        <v>11.168569132332834</v>
      </c>
      <c r="AN225" s="21">
        <f>AN205-Baseline!AN205</f>
        <v>12.351012150339898</v>
      </c>
      <c r="AO225" s="21">
        <f>AO205-Baseline!AO205</f>
        <v>13.534053617970102</v>
      </c>
      <c r="AP225" s="21">
        <f>AP205-Baseline!AP205</f>
        <v>14.718470201953011</v>
      </c>
      <c r="AQ225" s="21">
        <f>AQ205-Baseline!AQ205</f>
        <v>15.905046414084325</v>
      </c>
      <c r="AR225" s="21">
        <f>AR205-Baseline!AR205</f>
        <v>17.087404932811566</v>
      </c>
      <c r="AS225" s="21">
        <f>AS205-Baseline!AS205</f>
        <v>18.250890378724407</v>
      </c>
      <c r="AT225" s="21">
        <f>AT205-Baseline!AT205</f>
        <v>19.395868083773181</v>
      </c>
      <c r="AU225" s="21">
        <f>AU205-Baseline!AU205</f>
        <v>20.522684185503536</v>
      </c>
      <c r="AV225" s="21">
        <f>AV205-Baseline!AV205</f>
        <v>21.63166561660951</v>
      </c>
      <c r="AW225" s="21">
        <f>AW205-Baseline!AW205</f>
        <v>22.723120086533328</v>
      </c>
      <c r="AX225" s="21">
        <f>AX205-Baseline!AX205</f>
        <v>23.797336081827268</v>
      </c>
      <c r="AY225" s="21">
        <f>AY205-Baseline!AY205</f>
        <v>24.854582858945491</v>
      </c>
      <c r="AZ225" s="21">
        <f>AZ205-Baseline!AZ205</f>
        <v>25.895086593578242</v>
      </c>
      <c r="BA225" s="21">
        <f>BA205-Baseline!BA205</f>
        <v>26.91904147139013</v>
      </c>
      <c r="BB225" s="21">
        <f>BB205-Baseline!BB205</f>
        <v>27.926594259052223</v>
      </c>
    </row>
    <row r="226" spans="1:54" outlineLevel="2">
      <c r="A226" s="476"/>
      <c r="B226" s="150" t="s">
        <v>474</v>
      </c>
      <c r="C226" s="19"/>
      <c r="D226" s="135" t="s">
        <v>364</v>
      </c>
      <c r="E226" s="21">
        <f>E206-Baseline!E206</f>
        <v>-2.4132722170551455</v>
      </c>
      <c r="F226" s="21">
        <f>F206-Baseline!F206</f>
        <v>-4.732796522921884</v>
      </c>
      <c r="G226" s="21">
        <f>G206-Baseline!G206</f>
        <v>-7.035504529602945</v>
      </c>
      <c r="H226" s="21">
        <f>H206-Baseline!H206</f>
        <v>-9.0292016406611175</v>
      </c>
      <c r="I226" s="21">
        <f>I206-Baseline!I206</f>
        <v>-8.7156164907040079</v>
      </c>
      <c r="J226" s="21">
        <f>J206-Baseline!J206</f>
        <v>-8.3490987518787954</v>
      </c>
      <c r="K226" s="21">
        <f>K206-Baseline!K206</f>
        <v>-7.9326353836215411</v>
      </c>
      <c r="L226" s="21">
        <f>L206-Baseline!L206</f>
        <v>-7.4691357081535283</v>
      </c>
      <c r="M226" s="21">
        <f>M206-Baseline!M206</f>
        <v>-6.9898196677504441</v>
      </c>
      <c r="N226" s="21">
        <f>N206-Baseline!N206</f>
        <v>-6.5008050049997887</v>
      </c>
      <c r="O226" s="21">
        <f>O206-Baseline!O206</f>
        <v>-6.0034525568013386</v>
      </c>
      <c r="P226" s="21">
        <f>P206-Baseline!P206</f>
        <v>-5.4988159635246845</v>
      </c>
      <c r="Q226" s="21">
        <f>Q206-Baseline!Q206</f>
        <v>-4.9878320009512507</v>
      </c>
      <c r="R226" s="21">
        <f>R206-Baseline!R206</f>
        <v>-4.4730031881661567</v>
      </c>
      <c r="S226" s="21">
        <f>S206-Baseline!S206</f>
        <v>-3.9553129581355115</v>
      </c>
      <c r="T226" s="21">
        <f>T206-Baseline!T206</f>
        <v>-3.4353249546708113</v>
      </c>
      <c r="U226" s="21">
        <f>U206-Baseline!U206</f>
        <v>-2.9134440011344296</v>
      </c>
      <c r="V226" s="21">
        <f>V206-Baseline!V206</f>
        <v>-2.3898779766056428</v>
      </c>
      <c r="W226" s="21">
        <f>W206-Baseline!W206</f>
        <v>-1.8649256403395</v>
      </c>
      <c r="X226" s="21">
        <f>X206-Baseline!X206</f>
        <v>-1.3388051575925104</v>
      </c>
      <c r="Y226" s="21">
        <f>Y206-Baseline!Y206</f>
        <v>-0.81166858800488129</v>
      </c>
      <c r="Z226" s="21">
        <f>Z206-Baseline!Z206</f>
        <v>-0.2836014920668859</v>
      </c>
      <c r="AA226" s="21">
        <f>AA206-Baseline!AA206</f>
        <v>0.24539866879464967</v>
      </c>
      <c r="AB226" s="21">
        <f>AB206-Baseline!AB206</f>
        <v>0.77977709284768082</v>
      </c>
      <c r="AC226" s="21">
        <f>AC206-Baseline!AC206</f>
        <v>2.7094398549586032</v>
      </c>
      <c r="AD226" s="21">
        <f>AD206-Baseline!AD206</f>
        <v>4.6204751103065504</v>
      </c>
      <c r="AE226" s="21">
        <f>AE206-Baseline!AE206</f>
        <v>6.5313666402880841</v>
      </c>
      <c r="AF226" s="21">
        <f>AF206-Baseline!AF206</f>
        <v>8.4432543206237867</v>
      </c>
      <c r="AG226" s="21">
        <f>AG206-Baseline!AG206</f>
        <v>10.35723951360977</v>
      </c>
      <c r="AH226" s="21">
        <f>AH206-Baseline!AH206</f>
        <v>12.274414613998076</v>
      </c>
      <c r="AI226" s="21">
        <f>AI206-Baseline!AI206</f>
        <v>14.195907716258773</v>
      </c>
      <c r="AJ226" s="21">
        <f>AJ206-Baseline!AJ206</f>
        <v>16.131914595242009</v>
      </c>
      <c r="AK226" s="21">
        <f>AK206-Baseline!AK206</f>
        <v>18.083626648178893</v>
      </c>
      <c r="AL226" s="21">
        <f>AL206-Baseline!AL206</f>
        <v>20.052248575983256</v>
      </c>
      <c r="AM226" s="21">
        <f>AM206-Baseline!AM206</f>
        <v>22.039001636673177</v>
      </c>
      <c r="AN226" s="21">
        <f>AN206-Baseline!AN206</f>
        <v>24.045122145973878</v>
      </c>
      <c r="AO226" s="21">
        <f>AO206-Baseline!AO206</f>
        <v>26.07185874245144</v>
      </c>
      <c r="AP226" s="21">
        <f>AP206-Baseline!AP206</f>
        <v>28.120477145922635</v>
      </c>
      <c r="AQ226" s="21">
        <f>AQ206-Baseline!AQ206</f>
        <v>30.192268035336681</v>
      </c>
      <c r="AR226" s="21">
        <f>AR206-Baseline!AR206</f>
        <v>32.273238868062052</v>
      </c>
      <c r="AS226" s="21">
        <f>AS206-Baseline!AS206</f>
        <v>34.331623489318204</v>
      </c>
      <c r="AT226" s="21">
        <f>AT206-Baseline!AT206</f>
        <v>36.367682647550126</v>
      </c>
      <c r="AU226" s="21">
        <f>AU206-Baseline!AU206</f>
        <v>38.381650707376906</v>
      </c>
      <c r="AV226" s="21">
        <f>AV206-Baseline!AV206</f>
        <v>40.373735034208011</v>
      </c>
      <c r="AW226" s="21">
        <f>AW206-Baseline!AW206</f>
        <v>42.34411538578712</v>
      </c>
      <c r="AX226" s="21">
        <f>AX206-Baseline!AX206</f>
        <v>44.292943390521657</v>
      </c>
      <c r="AY226" s="21">
        <f>AY206-Baseline!AY206</f>
        <v>46.220342033351045</v>
      </c>
      <c r="AZ226" s="21">
        <f>AZ206-Baseline!AZ206</f>
        <v>48.126381265569592</v>
      </c>
      <c r="BA226" s="21">
        <f>BA206-Baseline!BA206</f>
        <v>50.011088529073788</v>
      </c>
      <c r="BB226" s="21">
        <f>BB206-Baseline!BB206</f>
        <v>51.874236533330759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479</v>
      </c>
      <c r="C229" s="57"/>
      <c r="D229" s="56" t="s">
        <v>364</v>
      </c>
      <c r="E229" s="279">
        <v>-1.3125858538362967</v>
      </c>
      <c r="F229" s="279">
        <v>-1.3571796573872013</v>
      </c>
      <c r="G229" s="279">
        <v>-1.4029083509858784</v>
      </c>
      <c r="H229" s="279">
        <v>-1.4502267387846928</v>
      </c>
      <c r="I229" s="279">
        <v>-0.1312717457384823</v>
      </c>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7">
    <mergeCell ref="A19:B19"/>
    <mergeCell ref="I2:U2"/>
    <mergeCell ref="I3:N4"/>
    <mergeCell ref="P3:U4"/>
    <mergeCell ref="I5:N18"/>
    <mergeCell ref="P5:U18"/>
    <mergeCell ref="I20:N20"/>
    <mergeCell ref="P20:U20"/>
    <mergeCell ref="I21:N45"/>
    <mergeCell ref="P21:U45"/>
    <mergeCell ref="B23:G23"/>
    <mergeCell ref="D30:G30"/>
    <mergeCell ref="AX51:BB51"/>
    <mergeCell ref="A54:A64"/>
    <mergeCell ref="Y51:AC51"/>
    <mergeCell ref="AD51:AH51"/>
    <mergeCell ref="A66:A71"/>
    <mergeCell ref="E51:I51"/>
    <mergeCell ref="J51:N51"/>
    <mergeCell ref="O51:S51"/>
    <mergeCell ref="T51:X51"/>
    <mergeCell ref="A186:A187"/>
    <mergeCell ref="A204:A206"/>
    <mergeCell ref="AI51:AM51"/>
    <mergeCell ref="AN51:AR51"/>
    <mergeCell ref="AS51:AW51"/>
    <mergeCell ref="A75:A77"/>
    <mergeCell ref="A143:A154"/>
    <mergeCell ref="A158:A169"/>
    <mergeCell ref="A172:A174"/>
    <mergeCell ref="A176:A178"/>
    <mergeCell ref="A224:A226"/>
    <mergeCell ref="A190:A198"/>
    <mergeCell ref="A200:A202"/>
    <mergeCell ref="A210:A218"/>
    <mergeCell ref="A220:A222"/>
    <mergeCell ref="A31:A40"/>
    <mergeCell ref="D31:G31"/>
    <mergeCell ref="D32:G32"/>
    <mergeCell ref="D33:G33"/>
    <mergeCell ref="D34:G34"/>
    <mergeCell ref="D35:G35"/>
    <mergeCell ref="D36:G36"/>
    <mergeCell ref="D37:G37"/>
    <mergeCell ref="D38:G38"/>
    <mergeCell ref="D39:G39"/>
    <mergeCell ref="D40:G40"/>
  </mergeCells>
  <dataValidations disablePrompts="1" count="1">
    <dataValidation type="list" allowBlank="1" showInputMessage="1" showErrorMessage="1" sqref="B7" xr:uid="{965FF3CD-C8A9-4C46-A1AC-E31BDCC71085}">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C54:C63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4"/>
  <sheetViews>
    <sheetView workbookViewId="0">
      <selection activeCell="F42" sqref="F42"/>
    </sheetView>
  </sheetViews>
  <sheetFormatPr defaultRowHeight="13.5"/>
  <cols>
    <col min="1" max="1" width="22" customWidth="1"/>
  </cols>
  <sheetData>
    <row r="1" spans="1:19">
      <c r="A1" s="4" t="s">
        <v>480</v>
      </c>
    </row>
    <row r="2" spans="1:19">
      <c r="A2" s="472" t="s">
        <v>481</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6" spans="1:19">
      <c r="A6" s="4" t="s">
        <v>482</v>
      </c>
    </row>
    <row r="19" spans="1:19">
      <c r="A19" s="4" t="s">
        <v>483</v>
      </c>
    </row>
    <row r="20" spans="1:19">
      <c r="A20" s="472" t="s">
        <v>484</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325</v>
      </c>
      <c r="B23" s="473" t="s">
        <v>485</v>
      </c>
      <c r="C23" s="473"/>
      <c r="D23" s="473"/>
      <c r="E23" s="473"/>
      <c r="F23" s="473"/>
      <c r="G23" s="473"/>
      <c r="H23" s="473"/>
      <c r="I23" s="473"/>
      <c r="J23" s="473"/>
      <c r="K23" s="473"/>
      <c r="L23" s="473"/>
      <c r="M23" s="473"/>
      <c r="N23" s="473"/>
      <c r="O23" s="473"/>
      <c r="P23" s="473"/>
      <c r="Q23" s="473"/>
      <c r="R23" s="473"/>
      <c r="S23" s="473"/>
    </row>
    <row r="24" spans="1:19">
      <c r="A24" s="158" t="s">
        <v>467</v>
      </c>
      <c r="B24" s="473" t="s">
        <v>486</v>
      </c>
      <c r="C24" s="473"/>
      <c r="D24" s="473"/>
      <c r="E24" s="473"/>
      <c r="F24" s="473"/>
      <c r="G24" s="473"/>
      <c r="H24" s="473"/>
      <c r="I24" s="473"/>
      <c r="J24" s="473"/>
      <c r="K24" s="473"/>
      <c r="L24" s="473"/>
      <c r="M24" s="473"/>
      <c r="N24" s="473"/>
      <c r="O24" s="473"/>
      <c r="P24" s="473"/>
      <c r="Q24" s="473"/>
      <c r="R24" s="473"/>
      <c r="S24" s="473"/>
    </row>
    <row r="25" spans="1:19">
      <c r="A25" s="159" t="s">
        <v>370</v>
      </c>
      <c r="B25" s="473" t="s">
        <v>487</v>
      </c>
      <c r="C25" s="473"/>
      <c r="D25" s="473"/>
      <c r="E25" s="473"/>
      <c r="F25" s="473"/>
      <c r="G25" s="473"/>
      <c r="H25" s="473"/>
      <c r="I25" s="473"/>
      <c r="J25" s="473"/>
      <c r="K25" s="473"/>
      <c r="L25" s="473"/>
      <c r="M25" s="473"/>
      <c r="N25" s="473"/>
      <c r="O25" s="473"/>
      <c r="P25" s="473"/>
      <c r="Q25" s="473"/>
      <c r="R25" s="473"/>
      <c r="S25" s="473"/>
    </row>
    <row r="26" spans="1:19">
      <c r="A26" s="159" t="s">
        <v>446</v>
      </c>
      <c r="B26" s="473" t="s">
        <v>487</v>
      </c>
      <c r="C26" s="473"/>
      <c r="D26" s="473"/>
      <c r="E26" s="473"/>
      <c r="F26" s="473"/>
      <c r="G26" s="473"/>
      <c r="H26" s="473"/>
      <c r="I26" s="473"/>
      <c r="J26" s="473"/>
      <c r="K26" s="473"/>
      <c r="L26" s="473"/>
      <c r="M26" s="473"/>
      <c r="N26" s="473"/>
      <c r="O26" s="473"/>
      <c r="P26" s="473"/>
      <c r="Q26" s="473"/>
      <c r="R26" s="473"/>
      <c r="S26" s="473"/>
    </row>
    <row r="27" spans="1:19">
      <c r="A27" s="159" t="s">
        <v>447</v>
      </c>
      <c r="B27" s="473" t="s">
        <v>487</v>
      </c>
      <c r="C27" s="473"/>
      <c r="D27" s="473"/>
      <c r="E27" s="473"/>
      <c r="F27" s="473"/>
      <c r="G27" s="473"/>
      <c r="H27" s="473"/>
      <c r="I27" s="473"/>
      <c r="J27" s="473"/>
      <c r="K27" s="473"/>
      <c r="L27" s="473"/>
      <c r="M27" s="473"/>
      <c r="N27" s="473"/>
      <c r="O27" s="473"/>
      <c r="P27" s="473"/>
      <c r="Q27" s="473"/>
      <c r="R27" s="473"/>
      <c r="S27" s="473"/>
    </row>
    <row r="31" spans="1:19">
      <c r="A31" s="4" t="s">
        <v>488</v>
      </c>
    </row>
    <row r="32" spans="1:19">
      <c r="A32" t="s">
        <v>489</v>
      </c>
    </row>
    <row r="34" spans="1:1">
      <c r="A34" s="4" t="s">
        <v>490</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zoomScale="80" zoomScaleNormal="80" workbookViewId="0">
      <selection activeCell="E158" sqref="E158:BB162"/>
    </sheetView>
  </sheetViews>
  <sheetFormatPr defaultColWidth="9" defaultRowHeight="13.5" outlineLevelRow="3"/>
  <cols>
    <col min="1" max="1" width="31.3828125" customWidth="1"/>
    <col min="2" max="2" width="42.76562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7" t="s">
        <v>317</v>
      </c>
      <c r="J2" s="438"/>
      <c r="K2" s="438"/>
      <c r="L2" s="438"/>
      <c r="M2" s="438"/>
      <c r="N2" s="438"/>
      <c r="O2" s="438"/>
      <c r="P2" s="438"/>
      <c r="Q2" s="438"/>
      <c r="R2" s="438"/>
      <c r="S2" s="438"/>
      <c r="T2" s="438"/>
      <c r="U2" s="439"/>
    </row>
    <row r="3" spans="1:21" ht="13.5" customHeight="1" outlineLevel="1" thickBot="1">
      <c r="A3" s="3"/>
      <c r="B3" s="7"/>
      <c r="F3" s="24"/>
      <c r="G3" s="10"/>
      <c r="I3" s="440" t="s">
        <v>318</v>
      </c>
      <c r="J3" s="441"/>
      <c r="K3" s="441"/>
      <c r="L3" s="441"/>
      <c r="M3" s="441"/>
      <c r="N3" s="442"/>
      <c r="O3" s="1"/>
      <c r="P3" s="446" t="s">
        <v>319</v>
      </c>
      <c r="Q3" s="447"/>
      <c r="R3" s="447"/>
      <c r="S3" s="447"/>
      <c r="T3" s="447"/>
      <c r="U3" s="448"/>
    </row>
    <row r="4" spans="1:21" ht="56.25" customHeight="1" outlineLevel="1">
      <c r="A4" s="31" t="s">
        <v>151</v>
      </c>
      <c r="B4" s="319"/>
      <c r="E4" s="53" t="s">
        <v>320</v>
      </c>
      <c r="F4" s="91"/>
      <c r="G4" s="28"/>
      <c r="H4" s="10"/>
      <c r="I4" s="443"/>
      <c r="J4" s="444"/>
      <c r="K4" s="444"/>
      <c r="L4" s="444"/>
      <c r="M4" s="444"/>
      <c r="N4" s="445"/>
      <c r="P4" s="449"/>
      <c r="Q4" s="450"/>
      <c r="R4" s="450"/>
      <c r="S4" s="450"/>
      <c r="T4" s="450"/>
      <c r="U4" s="451"/>
    </row>
    <row r="5" spans="1:21" outlineLevel="1">
      <c r="A5" s="13" t="s">
        <v>321</v>
      </c>
      <c r="B5" s="320"/>
      <c r="E5" s="14"/>
      <c r="H5" s="10"/>
      <c r="I5" s="477"/>
      <c r="J5" s="464"/>
      <c r="K5" s="464"/>
      <c r="L5" s="464"/>
      <c r="M5" s="464"/>
      <c r="N5" s="465"/>
      <c r="P5" s="477"/>
      <c r="Q5" s="464"/>
      <c r="R5" s="464"/>
      <c r="S5" s="464"/>
      <c r="T5" s="464"/>
      <c r="U5" s="465"/>
    </row>
    <row r="6" spans="1:21" outlineLevel="1">
      <c r="A6" s="13" t="s">
        <v>324</v>
      </c>
      <c r="B6" s="320"/>
      <c r="E6" s="53" t="s">
        <v>326</v>
      </c>
      <c r="F6" s="90"/>
      <c r="H6" s="10"/>
      <c r="I6" s="466"/>
      <c r="J6" s="467"/>
      <c r="K6" s="467"/>
      <c r="L6" s="467"/>
      <c r="M6" s="467"/>
      <c r="N6" s="468"/>
      <c r="P6" s="466"/>
      <c r="Q6" s="467"/>
      <c r="R6" s="467"/>
      <c r="S6" s="467"/>
      <c r="T6" s="467"/>
      <c r="U6" s="468"/>
    </row>
    <row r="7" spans="1:21" outlineLevel="1">
      <c r="A7" s="13" t="s">
        <v>328</v>
      </c>
      <c r="B7" s="320"/>
      <c r="E7" s="14"/>
      <c r="H7" s="10"/>
      <c r="I7" s="466"/>
      <c r="J7" s="467"/>
      <c r="K7" s="467"/>
      <c r="L7" s="467"/>
      <c r="M7" s="467"/>
      <c r="N7" s="468"/>
      <c r="P7" s="466"/>
      <c r="Q7" s="467"/>
      <c r="R7" s="467"/>
      <c r="S7" s="467"/>
      <c r="T7" s="467"/>
      <c r="U7" s="468"/>
    </row>
    <row r="8" spans="1:21" ht="41" outlineLevel="1" thickBot="1">
      <c r="A8" s="34" t="s">
        <v>330</v>
      </c>
      <c r="B8" s="321"/>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14" outlineLevel="1" thickBot="1">
      <c r="A10" s="32" t="s">
        <v>332</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40.5" outlineLevel="1">
      <c r="A12" s="26" t="s">
        <v>333</v>
      </c>
      <c r="B12" s="26" t="s">
        <v>334</v>
      </c>
      <c r="C12" s="26" t="s">
        <v>335</v>
      </c>
      <c r="D12" s="26" t="s">
        <v>336</v>
      </c>
      <c r="E12" s="26" t="s">
        <v>337</v>
      </c>
      <c r="F12" s="26" t="s">
        <v>338</v>
      </c>
      <c r="G12" s="26" t="s">
        <v>339</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12.980551331367678</v>
      </c>
      <c r="D13" s="21">
        <f t="shared" ref="D13:D18" si="1">INDEX($E$205:$AW$205,1,MATCH($A13,$E$53:$BB$53,0))</f>
        <v>0</v>
      </c>
      <c r="E13" s="21">
        <f>D13-Baseline!D13</f>
        <v>12.253306347268582</v>
      </c>
      <c r="F13" s="21">
        <f t="shared" ref="F13:F18" si="2">INDEX($E$206:$AW$206,1,MATCH($A13,$E$53:$BB$53,0))</f>
        <v>0</v>
      </c>
      <c r="G13" s="21">
        <f>F13-Baseline!F13</f>
        <v>13.707631741147251</v>
      </c>
      <c r="I13" s="466"/>
      <c r="J13" s="467"/>
      <c r="K13" s="467"/>
      <c r="L13" s="467"/>
      <c r="M13" s="467"/>
      <c r="N13" s="468"/>
      <c r="P13" s="466"/>
      <c r="Q13" s="467"/>
      <c r="R13" s="467"/>
      <c r="S13" s="467"/>
      <c r="T13" s="467"/>
      <c r="U13" s="468"/>
    </row>
    <row r="14" spans="1:21" outlineLevel="1">
      <c r="A14" s="58">
        <v>2040</v>
      </c>
      <c r="B14" s="21">
        <f t="shared" si="0"/>
        <v>0</v>
      </c>
      <c r="C14" s="21">
        <f>B14-Baseline!B14</f>
        <v>19.868288779165233</v>
      </c>
      <c r="D14" s="21">
        <f t="shared" si="1"/>
        <v>0</v>
      </c>
      <c r="E14" s="21">
        <f>D14-Baseline!D14</f>
        <v>18.639781083971467</v>
      </c>
      <c r="F14" s="21">
        <f t="shared" si="2"/>
        <v>0</v>
      </c>
      <c r="G14" s="21">
        <f>F14-Baseline!F14</f>
        <v>21.097954404003204</v>
      </c>
      <c r="I14" s="466"/>
      <c r="J14" s="467"/>
      <c r="K14" s="467"/>
      <c r="L14" s="467"/>
      <c r="M14" s="467"/>
      <c r="N14" s="468"/>
      <c r="P14" s="466"/>
      <c r="Q14" s="467"/>
      <c r="R14" s="467"/>
      <c r="S14" s="467"/>
      <c r="T14" s="467"/>
      <c r="U14" s="468"/>
    </row>
    <row r="15" spans="1:21" outlineLevel="1">
      <c r="A15" s="58">
        <v>2045</v>
      </c>
      <c r="B15" s="21">
        <f t="shared" si="0"/>
        <v>0</v>
      </c>
      <c r="C15" s="21">
        <f>B15-Baseline!B15</f>
        <v>26.2845332692862</v>
      </c>
      <c r="D15" s="21">
        <f t="shared" si="1"/>
        <v>0</v>
      </c>
      <c r="E15" s="21">
        <f>D15-Baseline!D15</f>
        <v>24.466072767379519</v>
      </c>
      <c r="F15" s="21">
        <f t="shared" si="2"/>
        <v>0</v>
      </c>
      <c r="G15" s="21">
        <f>F15-Baseline!F15</f>
        <v>28.103337037554244</v>
      </c>
      <c r="I15" s="466"/>
      <c r="J15" s="467"/>
      <c r="K15" s="467"/>
      <c r="L15" s="467"/>
      <c r="M15" s="467"/>
      <c r="N15" s="468"/>
      <c r="P15" s="466"/>
      <c r="Q15" s="467"/>
      <c r="R15" s="467"/>
      <c r="S15" s="467"/>
      <c r="T15" s="467"/>
      <c r="U15" s="468"/>
    </row>
    <row r="16" spans="1:21" outlineLevel="1">
      <c r="A16" s="58">
        <v>2050</v>
      </c>
      <c r="B16" s="21">
        <f t="shared" si="0"/>
        <v>0</v>
      </c>
      <c r="C16" s="21">
        <f>B16-Baseline!B16</f>
        <v>32.376321767099981</v>
      </c>
      <c r="D16" s="21">
        <f t="shared" si="1"/>
        <v>0</v>
      </c>
      <c r="E16" s="21">
        <f>D16-Baseline!D16</f>
        <v>29.862011185938563</v>
      </c>
      <c r="F16" s="21">
        <f t="shared" si="2"/>
        <v>0</v>
      </c>
      <c r="G16" s="21">
        <f>F16-Baseline!F16</f>
        <v>34.889261346263929</v>
      </c>
      <c r="I16" s="466"/>
      <c r="J16" s="467"/>
      <c r="K16" s="467"/>
      <c r="L16" s="467"/>
      <c r="M16" s="467"/>
      <c r="N16" s="468"/>
      <c r="P16" s="466"/>
      <c r="Q16" s="467"/>
      <c r="R16" s="467"/>
      <c r="S16" s="467"/>
      <c r="T16" s="467"/>
      <c r="U16" s="468"/>
    </row>
    <row r="17" spans="1:21" outlineLevel="1">
      <c r="A17" s="58">
        <v>2060</v>
      </c>
      <c r="B17" s="21">
        <f t="shared" si="0"/>
        <v>0</v>
      </c>
      <c r="C17" s="21">
        <f>B17-Baseline!B17</f>
        <v>100.87330729559187</v>
      </c>
      <c r="D17" s="21">
        <f t="shared" si="1"/>
        <v>0</v>
      </c>
      <c r="E17" s="21">
        <f>D17-Baseline!D17</f>
        <v>92.67501496330955</v>
      </c>
      <c r="F17" s="21">
        <f t="shared" si="2"/>
        <v>0</v>
      </c>
      <c r="G17" s="21">
        <f>F17-Baseline!F17</f>
        <v>109.01638735037359</v>
      </c>
      <c r="I17" s="466"/>
      <c r="J17" s="467"/>
      <c r="K17" s="467"/>
      <c r="L17" s="467"/>
      <c r="M17" s="467"/>
      <c r="N17" s="468"/>
      <c r="P17" s="466"/>
      <c r="Q17" s="467"/>
      <c r="R17" s="467"/>
      <c r="S17" s="467"/>
      <c r="T17" s="467"/>
      <c r="U17" s="468"/>
    </row>
    <row r="18" spans="1:21" outlineLevel="1">
      <c r="A18" s="58">
        <v>2070</v>
      </c>
      <c r="B18" s="21">
        <f t="shared" si="0"/>
        <v>0</v>
      </c>
      <c r="C18" s="21">
        <f>B18-Baseline!B18</f>
        <v>159.07351806734135</v>
      </c>
      <c r="D18" s="21">
        <f t="shared" si="1"/>
        <v>0</v>
      </c>
      <c r="E18" s="21">
        <f>D18-Baseline!D18</f>
        <v>143.87489761378831</v>
      </c>
      <c r="F18" s="21">
        <f t="shared" si="2"/>
        <v>0</v>
      </c>
      <c r="G18" s="21">
        <f>F18-Baseline!F18</f>
        <v>174.09601503897852</v>
      </c>
      <c r="I18" s="469"/>
      <c r="J18" s="470"/>
      <c r="K18" s="470"/>
      <c r="L18" s="470"/>
      <c r="M18" s="470"/>
      <c r="N18" s="471"/>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340</v>
      </c>
      <c r="B20" s="55">
        <f>Baseline!B20</f>
        <v>0.33700000000000002</v>
      </c>
      <c r="E20" s="154"/>
      <c r="I20" s="461" t="s">
        <v>341</v>
      </c>
      <c r="J20" s="462"/>
      <c r="K20" s="462"/>
      <c r="L20" s="462"/>
      <c r="M20" s="462"/>
      <c r="N20" s="463"/>
      <c r="P20" s="461" t="s">
        <v>342</v>
      </c>
      <c r="Q20" s="462"/>
      <c r="R20" s="462"/>
      <c r="S20" s="462"/>
      <c r="T20" s="462"/>
      <c r="U20" s="463"/>
    </row>
    <row r="21" spans="1:21" ht="12.75" customHeight="1" outlineLevel="1">
      <c r="A21" s="154"/>
      <c r="B21" s="155"/>
      <c r="I21" s="477"/>
      <c r="J21" s="464"/>
      <c r="K21" s="464"/>
      <c r="L21" s="464"/>
      <c r="M21" s="464"/>
      <c r="N21" s="465"/>
      <c r="P21" s="477"/>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344</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345</v>
      </c>
      <c r="I24" s="466"/>
      <c r="J24" s="467"/>
      <c r="K24" s="467"/>
      <c r="L24" s="467"/>
      <c r="M24" s="467"/>
      <c r="N24" s="468"/>
      <c r="P24" s="466"/>
      <c r="Q24" s="467"/>
      <c r="R24" s="467"/>
      <c r="S24" s="467"/>
      <c r="T24" s="467"/>
      <c r="U24" s="468"/>
    </row>
    <row r="25" spans="1:21" ht="14" outlineLevel="1" thickBot="1">
      <c r="B25" s="30" t="s">
        <v>346</v>
      </c>
      <c r="C25" s="30" t="s">
        <v>346</v>
      </c>
      <c r="D25" s="30" t="s">
        <v>346</v>
      </c>
      <c r="E25" s="30" t="s">
        <v>346</v>
      </c>
      <c r="F25" s="30" t="s">
        <v>346</v>
      </c>
      <c r="G25" s="30" t="s">
        <v>346</v>
      </c>
      <c r="I25" s="466"/>
      <c r="J25" s="467"/>
      <c r="K25" s="467"/>
      <c r="L25" s="467"/>
      <c r="M25" s="467"/>
      <c r="N25" s="468"/>
      <c r="P25" s="466"/>
      <c r="Q25" s="467"/>
      <c r="R25" s="467"/>
      <c r="S25" s="467"/>
      <c r="T25" s="467"/>
      <c r="U25" s="468"/>
    </row>
    <row r="26" spans="1:21" outlineLevel="1">
      <c r="A26" s="54" t="s">
        <v>347</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348</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4" outlineLevel="1" thickBot="1">
      <c r="A29" s="154"/>
      <c r="B29" s="248"/>
      <c r="C29" s="248"/>
      <c r="D29" s="248"/>
      <c r="E29" s="248"/>
      <c r="F29" s="248"/>
      <c r="G29" s="248"/>
      <c r="I29" s="466"/>
      <c r="J29" s="467"/>
      <c r="K29" s="467"/>
      <c r="L29" s="467"/>
      <c r="M29" s="467"/>
      <c r="N29" s="468"/>
      <c r="P29" s="466"/>
      <c r="Q29" s="467"/>
      <c r="R29" s="467"/>
      <c r="S29" s="467"/>
      <c r="T29" s="467"/>
      <c r="U29" s="468"/>
    </row>
    <row r="30" spans="1:21" ht="14" outlineLevel="1" thickBot="1">
      <c r="A30" s="308"/>
      <c r="B30" s="309" t="s">
        <v>349</v>
      </c>
      <c r="C30" s="310" t="s">
        <v>350</v>
      </c>
      <c r="D30" s="413" t="s">
        <v>306</v>
      </c>
      <c r="E30" s="414"/>
      <c r="F30" s="414"/>
      <c r="G30" s="415"/>
      <c r="I30" s="466"/>
      <c r="J30" s="467"/>
      <c r="K30" s="467"/>
      <c r="L30" s="467"/>
      <c r="M30" s="467"/>
      <c r="N30" s="468"/>
      <c r="P30" s="466"/>
      <c r="Q30" s="467"/>
      <c r="R30" s="467"/>
      <c r="S30" s="467"/>
      <c r="T30" s="467"/>
      <c r="U30" s="468"/>
    </row>
    <row r="31" spans="1:21" outlineLevel="1">
      <c r="A31" s="433" t="s">
        <v>351</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4"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354</v>
      </c>
    </row>
    <row r="49" spans="1:54" ht="15" outlineLevel="1">
      <c r="A49" s="12"/>
    </row>
    <row r="50" spans="1:54" ht="14" outlineLevel="1" thickBot="1">
      <c r="A50" s="4" t="s">
        <v>355</v>
      </c>
    </row>
    <row r="51" spans="1:54" outlineLevel="2">
      <c r="B51" s="19"/>
      <c r="C51" s="19"/>
      <c r="D51" s="19"/>
      <c r="E51" s="420" t="s">
        <v>253</v>
      </c>
      <c r="F51" s="408"/>
      <c r="G51" s="408"/>
      <c r="H51" s="408"/>
      <c r="I51" s="408"/>
      <c r="J51" s="408" t="s">
        <v>254</v>
      </c>
      <c r="K51" s="408"/>
      <c r="L51" s="408"/>
      <c r="M51" s="408"/>
      <c r="N51" s="408"/>
      <c r="O51" s="408" t="s">
        <v>255</v>
      </c>
      <c r="P51" s="408"/>
      <c r="Q51" s="408"/>
      <c r="R51" s="408"/>
      <c r="S51" s="408"/>
      <c r="T51" s="408" t="s">
        <v>256</v>
      </c>
      <c r="U51" s="408"/>
      <c r="V51" s="408"/>
      <c r="W51" s="408"/>
      <c r="X51" s="408"/>
      <c r="Y51" s="408" t="s">
        <v>356</v>
      </c>
      <c r="Z51" s="408"/>
      <c r="AA51" s="408"/>
      <c r="AB51" s="408"/>
      <c r="AC51" s="408"/>
      <c r="AD51" s="408" t="s">
        <v>357</v>
      </c>
      <c r="AE51" s="408"/>
      <c r="AF51" s="408"/>
      <c r="AG51" s="408"/>
      <c r="AH51" s="408"/>
      <c r="AI51" s="408" t="s">
        <v>358</v>
      </c>
      <c r="AJ51" s="408"/>
      <c r="AK51" s="408"/>
      <c r="AL51" s="408"/>
      <c r="AM51" s="408"/>
      <c r="AN51" s="408" t="s">
        <v>359</v>
      </c>
      <c r="AO51" s="408"/>
      <c r="AP51" s="408"/>
      <c r="AQ51" s="408"/>
      <c r="AR51" s="408"/>
      <c r="AS51" s="408" t="s">
        <v>360</v>
      </c>
      <c r="AT51" s="408"/>
      <c r="AU51" s="408"/>
      <c r="AV51" s="408"/>
      <c r="AW51" s="408"/>
      <c r="AX51" s="408" t="s">
        <v>361</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349</v>
      </c>
      <c r="C53" s="19" t="s">
        <v>362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363</v>
      </c>
      <c r="B54" s="316"/>
      <c r="C54" s="127"/>
      <c r="D54" s="32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17"/>
      <c r="C55" s="121"/>
      <c r="D55" s="148"/>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17"/>
      <c r="C56" s="121"/>
      <c r="D56" s="148"/>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17"/>
      <c r="C57" s="121"/>
      <c r="D57" s="148"/>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17"/>
      <c r="C58" s="121"/>
      <c r="D58" s="148"/>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17"/>
      <c r="C59" s="121"/>
      <c r="D59" s="148" t="s">
        <v>364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17"/>
      <c r="C60" s="121"/>
      <c r="D60" s="148" t="s">
        <v>364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364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364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364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365</v>
      </c>
      <c r="C64" s="296" t="s">
        <v>366</v>
      </c>
      <c r="D64" s="123" t="s">
        <v>364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367</v>
      </c>
      <c r="B66" s="266"/>
      <c r="C66" s="267"/>
      <c r="D66" s="268" t="s">
        <v>364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364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364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364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364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368</v>
      </c>
      <c r="C71" s="123"/>
      <c r="D71" s="270" t="s">
        <v>364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369</v>
      </c>
      <c r="B75" s="127" t="s">
        <v>370</v>
      </c>
      <c r="C75" s="274"/>
      <c r="D75" s="124" t="s">
        <v>364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364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371</v>
      </c>
      <c r="C77" s="271"/>
      <c r="D77" s="123" t="s">
        <v>364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372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373</v>
      </c>
      <c r="C81" s="6" t="s">
        <v>374</v>
      </c>
      <c r="D81" t="s">
        <v>375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376</v>
      </c>
      <c r="C82" t="s">
        <v>377</v>
      </c>
      <c r="D82" t="s">
        <v>364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378</v>
      </c>
      <c r="C83" t="s">
        <v>379</v>
      </c>
      <c r="D83" t="s">
        <v>364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380</v>
      </c>
      <c r="C84" t="s">
        <v>381</v>
      </c>
      <c r="D84" t="s">
        <v>364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382</v>
      </c>
      <c r="C85" t="s">
        <v>383</v>
      </c>
      <c r="D85" t="s">
        <v>364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384</v>
      </c>
      <c r="C86" t="s">
        <v>385</v>
      </c>
      <c r="D86" t="s">
        <v>364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386</v>
      </c>
      <c r="C87" t="s">
        <v>387</v>
      </c>
      <c r="D87" t="s">
        <v>364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388</v>
      </c>
      <c r="C88" t="s">
        <v>389</v>
      </c>
      <c r="D88" t="s">
        <v>364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390</v>
      </c>
      <c r="C89" t="s">
        <v>391</v>
      </c>
      <c r="D89" t="s">
        <v>364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392</v>
      </c>
      <c r="C90" t="s">
        <v>393</v>
      </c>
      <c r="D90" t="s">
        <v>364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394</v>
      </c>
      <c r="C91" t="s">
        <v>395</v>
      </c>
      <c r="D91" t="s">
        <v>364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396</v>
      </c>
      <c r="C92" t="s">
        <v>397</v>
      </c>
      <c r="D92" t="s">
        <v>364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398</v>
      </c>
      <c r="C93" t="s">
        <v>399</v>
      </c>
      <c r="D93" t="s">
        <v>364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400</v>
      </c>
      <c r="C94" t="s">
        <v>401</v>
      </c>
      <c r="D94" t="s">
        <v>364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402</v>
      </c>
      <c r="C95" t="s">
        <v>403</v>
      </c>
      <c r="D95" t="s">
        <v>364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404</v>
      </c>
      <c r="C96" t="s">
        <v>405</v>
      </c>
      <c r="D96" t="s">
        <v>364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406</v>
      </c>
      <c r="C97" t="s">
        <v>407</v>
      </c>
      <c r="D97" t="s">
        <v>364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408</v>
      </c>
      <c r="C98" t="s">
        <v>409</v>
      </c>
      <c r="D98" t="s">
        <v>364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410</v>
      </c>
      <c r="C99" t="s">
        <v>411</v>
      </c>
      <c r="D99" t="s">
        <v>364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412</v>
      </c>
      <c r="C100" t="s">
        <v>413</v>
      </c>
      <c r="D100" t="s">
        <v>364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414</v>
      </c>
      <c r="C101" t="s">
        <v>415</v>
      </c>
      <c r="D101" t="s">
        <v>364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416</v>
      </c>
      <c r="C102" t="s">
        <v>417</v>
      </c>
      <c r="D102" t="s">
        <v>364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418</v>
      </c>
      <c r="C103" t="s">
        <v>419</v>
      </c>
      <c r="D103" t="s">
        <v>364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420</v>
      </c>
      <c r="C104" t="s">
        <v>421</v>
      </c>
      <c r="D104" t="s">
        <v>364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422</v>
      </c>
      <c r="C105" t="s">
        <v>423</v>
      </c>
      <c r="D105" t="s">
        <v>364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424</v>
      </c>
      <c r="C106" t="s">
        <v>425</v>
      </c>
      <c r="D106" t="s">
        <v>364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426</v>
      </c>
      <c r="C107" t="s">
        <v>427</v>
      </c>
      <c r="D107" t="s">
        <v>364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494</v>
      </c>
      <c r="C108" t="s">
        <v>495</v>
      </c>
      <c r="D108" t="s">
        <v>364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496</v>
      </c>
      <c r="C109" t="s">
        <v>497</v>
      </c>
      <c r="D109" t="s">
        <v>364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498</v>
      </c>
      <c r="C110" t="s">
        <v>499</v>
      </c>
      <c r="D110" t="s">
        <v>364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500</v>
      </c>
      <c r="C111" t="s">
        <v>501</v>
      </c>
      <c r="D111" t="s">
        <v>364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502</v>
      </c>
      <c r="C112" t="s">
        <v>503</v>
      </c>
      <c r="D112" t="s">
        <v>364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504</v>
      </c>
      <c r="C113" t="s">
        <v>505</v>
      </c>
      <c r="D113" t="s">
        <v>364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506</v>
      </c>
      <c r="C114" t="s">
        <v>507</v>
      </c>
      <c r="D114" t="s">
        <v>364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508</v>
      </c>
      <c r="C115" t="s">
        <v>509</v>
      </c>
      <c r="D115" t="s">
        <v>364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510</v>
      </c>
      <c r="C116" t="s">
        <v>511</v>
      </c>
      <c r="D116" t="s">
        <v>364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512</v>
      </c>
      <c r="C117" t="s">
        <v>513</v>
      </c>
      <c r="D117" t="s">
        <v>364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514</v>
      </c>
      <c r="C118" t="s">
        <v>515</v>
      </c>
      <c r="D118" t="s">
        <v>364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516</v>
      </c>
      <c r="C119" t="s">
        <v>517</v>
      </c>
      <c r="D119" t="s">
        <v>364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518</v>
      </c>
      <c r="C120" t="s">
        <v>519</v>
      </c>
      <c r="D120" t="s">
        <v>364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520</v>
      </c>
      <c r="C121" t="s">
        <v>521</v>
      </c>
      <c r="D121" t="s">
        <v>364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522</v>
      </c>
      <c r="C122" t="s">
        <v>523</v>
      </c>
      <c r="D122" t="s">
        <v>364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524</v>
      </c>
      <c r="C123" t="s">
        <v>525</v>
      </c>
      <c r="D123" t="s">
        <v>364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526</v>
      </c>
      <c r="C124" t="s">
        <v>527</v>
      </c>
      <c r="D124" t="s">
        <v>364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528</v>
      </c>
      <c r="C125" t="s">
        <v>529</v>
      </c>
      <c r="D125" t="s">
        <v>364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530</v>
      </c>
      <c r="C126" t="s">
        <v>531</v>
      </c>
      <c r="D126" t="s">
        <v>364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532</v>
      </c>
      <c r="C127" t="s">
        <v>533</v>
      </c>
      <c r="D127" t="s">
        <v>364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428</v>
      </c>
      <c r="C128" t="s">
        <v>429</v>
      </c>
      <c r="D128" t="s">
        <v>364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430</v>
      </c>
      <c r="C129" t="s">
        <v>431</v>
      </c>
      <c r="D129" t="s">
        <v>364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432</v>
      </c>
      <c r="C130" t="s">
        <v>433</v>
      </c>
      <c r="D130" t="s">
        <v>364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434</v>
      </c>
      <c r="C131" t="s">
        <v>435</v>
      </c>
      <c r="D131" t="s">
        <v>364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436</v>
      </c>
      <c r="C132" t="s">
        <v>437</v>
      </c>
      <c r="D132" t="s">
        <v>364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438</v>
      </c>
      <c r="C133" s="7" t="s">
        <v>439</v>
      </c>
      <c r="D133" s="7" t="s">
        <v>364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440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441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442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443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444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445</v>
      </c>
      <c r="B143" s="135" t="s">
        <v>265</v>
      </c>
      <c r="C143" s="135" t="s">
        <v>370</v>
      </c>
      <c r="D143" s="135" t="s">
        <v>364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265</v>
      </c>
      <c r="C144" s="135"/>
      <c r="D144" s="135" t="s">
        <v>364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265</v>
      </c>
      <c r="C145" s="135"/>
      <c r="D145" s="135" t="s">
        <v>364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268</v>
      </c>
      <c r="C146" s="135" t="s">
        <v>446</v>
      </c>
      <c r="D146" s="135" t="s">
        <v>364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268</v>
      </c>
      <c r="C147" s="135" t="s">
        <v>447</v>
      </c>
      <c r="D147" s="135" t="s">
        <v>364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268</v>
      </c>
      <c r="C148" s="135"/>
      <c r="D148" s="135" t="s">
        <v>364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268</v>
      </c>
      <c r="C149" s="135"/>
      <c r="D149" s="135" t="s">
        <v>364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271</v>
      </c>
      <c r="C150" s="315" t="s">
        <v>448</v>
      </c>
      <c r="D150" s="135" t="s">
        <v>364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271</v>
      </c>
      <c r="C151" s="315" t="s">
        <v>449</v>
      </c>
      <c r="D151" s="135" t="s">
        <v>364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271</v>
      </c>
      <c r="C152" s="315" t="s">
        <v>450</v>
      </c>
      <c r="D152" s="135" t="s">
        <v>364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451</v>
      </c>
      <c r="C153" s="135"/>
      <c r="D153" s="135" t="s">
        <v>364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451</v>
      </c>
      <c r="C154" s="135"/>
      <c r="D154" s="135" t="s">
        <v>364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355</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444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452</v>
      </c>
      <c r="B158" s="135" t="s">
        <v>265</v>
      </c>
      <c r="C158" s="315" t="s">
        <v>370</v>
      </c>
      <c r="D158" s="135" t="s">
        <v>453</v>
      </c>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c r="AI158" s="327"/>
      <c r="AJ158" s="327"/>
      <c r="AK158" s="327"/>
      <c r="AL158" s="327"/>
      <c r="AM158" s="327"/>
      <c r="AN158" s="327"/>
      <c r="AO158" s="327"/>
      <c r="AP158" s="327"/>
      <c r="AQ158" s="327"/>
      <c r="AR158" s="327"/>
      <c r="AS158" s="327"/>
      <c r="AT158" s="327"/>
      <c r="AU158" s="327"/>
      <c r="AV158" s="327"/>
      <c r="AW158" s="327"/>
      <c r="AX158" s="327"/>
      <c r="AY158" s="327"/>
      <c r="AZ158" s="327"/>
      <c r="BA158" s="327"/>
      <c r="BB158" s="327"/>
    </row>
    <row r="159" spans="1:54" outlineLevel="2">
      <c r="A159" s="425"/>
      <c r="B159" s="135" t="s">
        <v>265</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5"/>
      <c r="B160" s="135" t="s">
        <v>265</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5"/>
      <c r="B161" s="135" t="s">
        <v>268</v>
      </c>
      <c r="C161" s="315" t="s">
        <v>446</v>
      </c>
      <c r="D161" s="135"/>
      <c r="E161" s="324"/>
      <c r="F161" s="324"/>
      <c r="G161" s="324"/>
      <c r="H161" s="324"/>
      <c r="I161" s="324"/>
      <c r="J161" s="324"/>
      <c r="K161" s="324"/>
      <c r="L161" s="324"/>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4"/>
      <c r="AL161" s="324"/>
      <c r="AM161" s="324"/>
      <c r="AN161" s="324"/>
      <c r="AO161" s="324"/>
      <c r="AP161" s="324"/>
      <c r="AQ161" s="324"/>
      <c r="AR161" s="324"/>
      <c r="AS161" s="324"/>
      <c r="AT161" s="324"/>
      <c r="AU161" s="324"/>
      <c r="AV161" s="324"/>
      <c r="AW161" s="324"/>
      <c r="AX161" s="324"/>
      <c r="AY161" s="324"/>
      <c r="AZ161" s="324"/>
      <c r="BA161" s="324"/>
      <c r="BB161" s="324"/>
    </row>
    <row r="162" spans="1:54" outlineLevel="2">
      <c r="A162" s="425"/>
      <c r="B162" s="135" t="s">
        <v>268</v>
      </c>
      <c r="C162" s="315" t="s">
        <v>447</v>
      </c>
      <c r="D162" s="135"/>
      <c r="E162" s="324"/>
      <c r="F162" s="324"/>
      <c r="G162" s="324"/>
      <c r="H162" s="324"/>
      <c r="I162" s="324"/>
      <c r="J162" s="324"/>
      <c r="K162" s="324"/>
      <c r="L162" s="324"/>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4"/>
      <c r="AL162" s="324"/>
      <c r="AM162" s="324"/>
      <c r="AN162" s="324"/>
      <c r="AO162" s="324"/>
      <c r="AP162" s="324"/>
      <c r="AQ162" s="324"/>
      <c r="AR162" s="324"/>
      <c r="AS162" s="324"/>
      <c r="AT162" s="324"/>
      <c r="AU162" s="324"/>
      <c r="AV162" s="324"/>
      <c r="AW162" s="324"/>
      <c r="AX162" s="324"/>
      <c r="AY162" s="324"/>
      <c r="AZ162" s="324"/>
      <c r="BA162" s="324"/>
      <c r="BB162" s="324"/>
    </row>
    <row r="163" spans="1:54" outlineLevel="2">
      <c r="A163" s="425"/>
      <c r="B163" s="135" t="s">
        <v>268</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268</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451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451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451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451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451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456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457</v>
      </c>
      <c r="B172" s="135" t="s">
        <v>265</v>
      </c>
      <c r="C172" s="135" t="s">
        <v>370</v>
      </c>
      <c r="D172" s="135" t="s">
        <v>364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265</v>
      </c>
      <c r="C173" s="135"/>
      <c r="D173" s="135" t="s">
        <v>364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265</v>
      </c>
      <c r="C174" s="135"/>
      <c r="D174" s="135" t="s">
        <v>364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458</v>
      </c>
      <c r="B176" s="135" t="s">
        <v>265</v>
      </c>
      <c r="C176" s="135" t="s">
        <v>370</v>
      </c>
      <c r="D176" s="135" t="s">
        <v>364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265</v>
      </c>
      <c r="C177" s="135"/>
      <c r="D177" s="135" t="s">
        <v>364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265</v>
      </c>
      <c r="C178" s="135"/>
      <c r="D178" s="135" t="s">
        <v>364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459</v>
      </c>
      <c r="B182" s="19"/>
      <c r="C182" s="19"/>
      <c r="D182" s="19"/>
      <c r="E182" s="15"/>
    </row>
    <row r="183" spans="1:54" ht="15" outlineLevel="1">
      <c r="A183" s="12"/>
      <c r="B183" s="19"/>
      <c r="C183" s="19"/>
      <c r="D183" s="19"/>
      <c r="E183" s="15"/>
    </row>
    <row r="184" spans="1:54" s="4" customFormat="1" outlineLevel="1">
      <c r="A184" s="4" t="s">
        <v>460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461</v>
      </c>
      <c r="B186" s="150" t="s">
        <v>462</v>
      </c>
      <c r="C186" s="6" t="s">
        <v>463</v>
      </c>
      <c r="D186" s="10" t="s">
        <v>375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464</v>
      </c>
      <c r="C187" s="6" t="s">
        <v>465</v>
      </c>
      <c r="D187" s="10" t="s">
        <v>375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466</v>
      </c>
      <c r="B190" s="150" t="s">
        <v>325</v>
      </c>
      <c r="C190" s="19"/>
      <c r="D190" s="135" t="s">
        <v>364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467</v>
      </c>
      <c r="C191" s="19"/>
      <c r="D191" s="135" t="s">
        <v>364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536</v>
      </c>
      <c r="C192" s="19"/>
      <c r="D192" s="135" t="s">
        <v>364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468</v>
      </c>
      <c r="C193" s="19"/>
      <c r="D193" s="135" t="s">
        <v>364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469</v>
      </c>
      <c r="C194" s="19"/>
      <c r="D194" s="135" t="s">
        <v>364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470</v>
      </c>
      <c r="C195" s="19"/>
      <c r="D195" s="135" t="s">
        <v>364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268</v>
      </c>
      <c r="C196" s="19"/>
      <c r="D196" s="135" t="s">
        <v>364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271</v>
      </c>
      <c r="C197" s="19"/>
      <c r="D197" s="135" t="s">
        <v>364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451</v>
      </c>
      <c r="C198" s="19"/>
      <c r="D198" s="135" t="s">
        <v>364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471</v>
      </c>
      <c r="B200" s="150" t="s">
        <v>472</v>
      </c>
      <c r="C200" s="19"/>
      <c r="D200" s="135" t="s">
        <v>364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473</v>
      </c>
      <c r="C201" s="19"/>
      <c r="D201" s="135" t="s">
        <v>364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474</v>
      </c>
      <c r="C202" s="19"/>
      <c r="D202" s="135" t="s">
        <v>364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475</v>
      </c>
      <c r="B204" s="150" t="s">
        <v>476</v>
      </c>
      <c r="C204" s="19"/>
      <c r="D204" s="135" t="s">
        <v>364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477</v>
      </c>
      <c r="C205" s="19"/>
      <c r="D205" s="135" t="s">
        <v>364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478</v>
      </c>
      <c r="C206" s="19"/>
      <c r="D206" s="135" t="s">
        <v>364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537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466</v>
      </c>
      <c r="B210" s="150" t="s">
        <v>538</v>
      </c>
      <c r="C210" s="19"/>
      <c r="D210" s="135" t="s">
        <v>364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467</v>
      </c>
      <c r="C211" s="19"/>
      <c r="D211" s="135" t="s">
        <v>364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536</v>
      </c>
      <c r="C212" s="19"/>
      <c r="D212" s="135" t="s">
        <v>364</v>
      </c>
      <c r="E212" s="21">
        <f>E192-Baseline!E192</f>
        <v>2.3857899157375795E-2</v>
      </c>
      <c r="F212" s="21">
        <f>F77*F186-Baseline!F77*Baseline!F186</f>
        <v>2.4222380353972721E-2</v>
      </c>
      <c r="G212" s="21">
        <f>G77*G186-Baseline!G77*Baseline!G186</f>
        <v>2.4596714102776703E-2</v>
      </c>
      <c r="H212" s="21">
        <f>H77*H186-Baseline!H77*Baseline!H186</f>
        <v>2.4981160102195119E-2</v>
      </c>
      <c r="I212" s="21">
        <f>I77*I186-Baseline!I77*Baseline!I186</f>
        <v>2.5375984908721748E-2</v>
      </c>
      <c r="J212" s="21">
        <f>J77*J186-Baseline!J77*Baseline!J186</f>
        <v>2.57814621177892E-2</v>
      </c>
      <c r="K212" s="21">
        <f>K77*K186-Baseline!K77*Baseline!K186</f>
        <v>2.619787254939877E-2</v>
      </c>
      <c r="L212" s="21">
        <f>L77*L186-Baseline!L77*Baseline!L186</f>
        <v>2.6625504438654107E-2</v>
      </c>
      <c r="M212" s="21">
        <f>M77*M186-Baseline!M77*Baseline!M186</f>
        <v>2.706021260567806E-2</v>
      </c>
      <c r="N212" s="21">
        <f>N77*N186-Baseline!N77*Baseline!N186</f>
        <v>2.7506187720998859E-2</v>
      </c>
      <c r="O212" s="21">
        <f>O77*O186-Baseline!O77*Baseline!O186</f>
        <v>2.7964468847111786E-2</v>
      </c>
      <c r="P212" s="21">
        <f>P77*P186-Baseline!P77*Baseline!P186</f>
        <v>2.8435370020722779E-2</v>
      </c>
      <c r="Q212" s="21">
        <f>Q77*Q186-Baseline!Q77*Baseline!Q186</f>
        <v>2.8919213922905262E-2</v>
      </c>
      <c r="R212" s="21">
        <f>R77*R186-Baseline!R77*Baseline!R186</f>
        <v>2.9415748994900778E-2</v>
      </c>
      <c r="S212" s="21">
        <f>S77*S186-Baseline!S77*Baseline!S186</f>
        <v>2.9925826219735094E-2</v>
      </c>
      <c r="T212" s="21">
        <f>T77*T186-Baseline!T77*Baseline!T186</f>
        <v>3.044989103807717E-2</v>
      </c>
      <c r="U212" s="21">
        <f>U77*U186-Baseline!U77*Baseline!U186</f>
        <v>3.0988302160842276E-2</v>
      </c>
      <c r="V212" s="21">
        <f>V77*V186-Baseline!V77*Baseline!V186</f>
        <v>3.154142811237768E-2</v>
      </c>
      <c r="W212" s="21">
        <f>W77*W186-Baseline!W77*Baseline!W186</f>
        <v>3.2109647477734982E-2</v>
      </c>
      <c r="X212" s="21">
        <f>X77*X186-Baseline!X77*Baseline!X186</f>
        <v>3.269334915686449E-2</v>
      </c>
      <c r="Y212" s="21">
        <f>Y77*Y186-Baseline!Y77*Baseline!Y186</f>
        <v>3.3292932625900912E-2</v>
      </c>
      <c r="Z212" s="21">
        <f>Z77*Z186-Baseline!Z77*Baseline!Z186</f>
        <v>3.3908808205714423E-2</v>
      </c>
      <c r="AA212" s="21">
        <f>AA77*AA186-Baseline!AA77*Baseline!AA186</f>
        <v>3.4541397337906524E-2</v>
      </c>
      <c r="AB212" s="21">
        <f>AB77*AB186-Baseline!AB77*Baseline!AB186</f>
        <v>3.5191132868435081E-2</v>
      </c>
      <c r="AC212" s="21">
        <f>AC77*AC186-Baseline!AC77*Baseline!AC186</f>
        <v>0.12090967146331037</v>
      </c>
      <c r="AD212" s="21">
        <f>AD77*AD186-Baseline!AD77*Baseline!AD186</f>
        <v>0.12149130794799393</v>
      </c>
      <c r="AE212" s="21">
        <f>AE77*AE186-Baseline!AE77*Baseline!AE186</f>
        <v>0.12209256492162078</v>
      </c>
      <c r="AF212" s="21">
        <f>AF77*AF186-Baseline!AF77*Baseline!AF186</f>
        <v>0.12271388858832769</v>
      </c>
      <c r="AG212" s="21">
        <f>AG77*AG186-Baseline!AG77*Baseline!AG186</f>
        <v>0.12335573928638449</v>
      </c>
      <c r="AH212" s="21">
        <f>AH77*AH186-Baseline!AH77*Baseline!AH186</f>
        <v>0.12401859178151739</v>
      </c>
      <c r="AI212" s="21">
        <f>AI77*AI186-Baseline!AI77*Baseline!AI186</f>
        <v>0.12470293557066839</v>
      </c>
      <c r="AJ212" s="21">
        <f>AJ77*AJ186-Baseline!AJ77*Baseline!AJ186</f>
        <v>0.12601805808567756</v>
      </c>
      <c r="AK212" s="21">
        <f>AK77*AK186-Baseline!AK77*Baseline!AK186</f>
        <v>0.12736574504849613</v>
      </c>
      <c r="AL212" s="21">
        <f>AL77*AL186-Baseline!AL77*Baseline!AL186</f>
        <v>0.12874693545011939</v>
      </c>
      <c r="AM212" s="21">
        <f>AM77*AM186-Baseline!AM77*Baseline!AM186</f>
        <v>0.13016259881105657</v>
      </c>
      <c r="AN212" s="21">
        <f>AN77*AN186-Baseline!AN77*Baseline!AN186</f>
        <v>0.13161373610266192</v>
      </c>
      <c r="AO212" s="21">
        <f>AO77*AO186-Baseline!AO77*Baseline!AO186</f>
        <v>0.13310138069841321</v>
      </c>
      <c r="AP212" s="21">
        <f>AP77*AP186-Baseline!AP77*Baseline!AP186</f>
        <v>0.13462659935604612</v>
      </c>
      <c r="AQ212" s="21">
        <f>AQ77*AQ186-Baseline!AQ77*Baseline!AQ186</f>
        <v>0.13619049323148402</v>
      </c>
      <c r="AR212" s="21">
        <f>AR77*AR186-Baseline!AR77*Baseline!AR186</f>
        <v>0.13701101498569687</v>
      </c>
      <c r="AS212" s="21">
        <f>AS77*AS186-Baseline!AS77*Baseline!AS186</f>
        <v>0.1362118836613789</v>
      </c>
      <c r="AT212" s="21">
        <f>AT77*AT186-Baseline!AT77*Baseline!AT186</f>
        <v>0.13544873995944187</v>
      </c>
      <c r="AU212" s="21">
        <f>AU77*AU186-Baseline!AU77*Baseline!AU186</f>
        <v>0.13472058632955194</v>
      </c>
      <c r="AV212" s="21">
        <f>AV77*AV186-Baseline!AV77*Baseline!AV186</f>
        <v>0.13402645447791461</v>
      </c>
      <c r="AW212" s="21">
        <f>AW77*AW186-Baseline!AW77*Baseline!AW186</f>
        <v>0.1333654045159457</v>
      </c>
      <c r="AX212" s="21">
        <f>AX77*AX186-Baseline!AX77*Baseline!AX186</f>
        <v>0.13273652413374146</v>
      </c>
      <c r="AY212" s="21">
        <f>AY77*AY186-Baseline!AY77*Baseline!AY186</f>
        <v>0.13213892779762607</v>
      </c>
      <c r="AZ212" s="21">
        <f>AZ77*AZ186-Baseline!AZ77*Baseline!AZ186</f>
        <v>0.13157175597107401</v>
      </c>
      <c r="BA212" s="21">
        <f>BA77*BA186-Baseline!BA77*Baseline!BA186</f>
        <v>0.1310341743583282</v>
      </c>
      <c r="BB212" s="21">
        <f>BB77*BB186-Baseline!BB77*Baseline!BB186</f>
        <v>0.13049878921995658</v>
      </c>
    </row>
    <row r="213" spans="1:54" outlineLevel="2">
      <c r="A213" s="475"/>
      <c r="B213" s="150" t="s">
        <v>468</v>
      </c>
      <c r="C213" s="19"/>
      <c r="D213" s="135" t="s">
        <v>364</v>
      </c>
      <c r="E213" s="21">
        <f>E193-Baseline!E193</f>
        <v>0.14225504118919821</v>
      </c>
      <c r="F213" s="21">
        <f>F193-Baseline!F193</f>
        <v>0.14699819422869193</v>
      </c>
      <c r="G213" s="21">
        <f>G193-Baseline!G193</f>
        <v>0.15135760195501466</v>
      </c>
      <c r="H213" s="21">
        <f>H193-Baseline!H193</f>
        <v>0.15584363894117775</v>
      </c>
      <c r="I213" s="21">
        <f>I193-Baseline!I193</f>
        <v>0.1609990238712351</v>
      </c>
      <c r="J213" s="21">
        <f>J193-Baseline!J193</f>
        <v>0.16630690229599313</v>
      </c>
      <c r="K213" s="21">
        <f>K193-Baseline!K193</f>
        <v>0.17121660793305901</v>
      </c>
      <c r="L213" s="21">
        <f>L193-Baseline!L193</f>
        <v>0.17683626330475136</v>
      </c>
      <c r="M213" s="21">
        <f>M193-Baseline!M193</f>
        <v>0.18259440742638328</v>
      </c>
      <c r="N213" s="21">
        <f>N193-Baseline!N193</f>
        <v>0.18793835513867418</v>
      </c>
      <c r="O213" s="21">
        <f>O193-Baseline!O193</f>
        <v>0.19403651896213103</v>
      </c>
      <c r="P213" s="21">
        <f>P193-Baseline!P193</f>
        <v>0.20032083182228538</v>
      </c>
      <c r="Q213" s="21">
        <f>Q193-Baseline!Q193</f>
        <v>0.20679761798140528</v>
      </c>
      <c r="R213" s="21">
        <f>R193-Baseline!R193</f>
        <v>0.21409335026571782</v>
      </c>
      <c r="S213" s="21">
        <f>S193-Baseline!S193</f>
        <v>0.22098079967341366</v>
      </c>
      <c r="T213" s="21">
        <f>T193-Baseline!T193</f>
        <v>0.22808125581385488</v>
      </c>
      <c r="U213" s="21">
        <f>U193-Baseline!U193</f>
        <v>0.23540189571053227</v>
      </c>
      <c r="V213" s="21">
        <f>V193-Baseline!V193</f>
        <v>0.24361940829555062</v>
      </c>
      <c r="W213" s="21">
        <f>W193-Baseline!W193</f>
        <v>0.25141492235570384</v>
      </c>
      <c r="X213" s="21">
        <f>X193-Baseline!X193</f>
        <v>0.26014760238300128</v>
      </c>
      <c r="Y213" s="21">
        <f>Y193-Baseline!Y193</f>
        <v>0.26845085763882853</v>
      </c>
      <c r="Z213" s="21">
        <f>Z193-Baseline!Z193</f>
        <v>0.27773395445080423</v>
      </c>
      <c r="AA213" s="21">
        <f>AA193-Baseline!AA193</f>
        <v>0.28731289410264815</v>
      </c>
      <c r="AB213" s="21">
        <f>AB193-Baseline!AB193</f>
        <v>0.29719771575410137</v>
      </c>
      <c r="AC213" s="21">
        <f>AC193-Baseline!AC193</f>
        <v>1.0359189383166794</v>
      </c>
      <c r="AD213" s="21">
        <f>AD193-Baseline!AD193</f>
        <v>1.0559174695420896</v>
      </c>
      <c r="AE213" s="21">
        <f>AE193-Baseline!AE193</f>
        <v>1.0764871112109617</v>
      </c>
      <c r="AF213" s="21">
        <f>AF193-Baseline!AF193</f>
        <v>1.0973023895058669</v>
      </c>
      <c r="AG213" s="21">
        <f>AG193-Baseline!AG193</f>
        <v>1.1184046066914699</v>
      </c>
      <c r="AH213" s="21">
        <f>AH193-Baseline!AH193</f>
        <v>1.1398447120993711</v>
      </c>
      <c r="AI213" s="21">
        <f>AI193-Baseline!AI193</f>
        <v>1.1616924646168385</v>
      </c>
      <c r="AJ213" s="21">
        <f>AJ193-Baseline!AJ193</f>
        <v>1.1896717115358151</v>
      </c>
      <c r="AK213" s="21">
        <f>AK193-Baseline!AK193</f>
        <v>1.218272078953728</v>
      </c>
      <c r="AL213" s="21">
        <f>AL193-Baseline!AL193</f>
        <v>1.2475313816723346</v>
      </c>
      <c r="AM213" s="21">
        <f>AM193-Baseline!AM193</f>
        <v>1.2774781983720838</v>
      </c>
      <c r="AN213" s="21">
        <f>AN193-Baseline!AN193</f>
        <v>1.308133786691992</v>
      </c>
      <c r="AO213" s="21">
        <f>AO193-Baseline!AO193</f>
        <v>1.3395162961017879</v>
      </c>
      <c r="AP213" s="21">
        <f>AP193-Baseline!AP193</f>
        <v>1.3716510797163943</v>
      </c>
      <c r="AQ213" s="21">
        <f>AQ193-Baseline!AQ193</f>
        <v>1.4045660115894545</v>
      </c>
      <c r="AR213" s="21">
        <f>AR193-Baseline!AR193</f>
        <v>1.4301122885577928</v>
      </c>
      <c r="AS213" s="21">
        <f>AS193-Baseline!AS193</f>
        <v>1.4387552023462555</v>
      </c>
      <c r="AT213" s="21">
        <f>AT193-Baseline!AT193</f>
        <v>1.4475830899085405</v>
      </c>
      <c r="AU213" s="21">
        <f>AU193-Baseline!AU193</f>
        <v>1.4565990403385134</v>
      </c>
      <c r="AV213" s="21">
        <f>AV193-Baseline!AV193</f>
        <v>1.4658056459185282</v>
      </c>
      <c r="AW213" s="21">
        <f>AW193-Baseline!AW193</f>
        <v>1.4752050711093727</v>
      </c>
      <c r="AX213" s="21">
        <f>AX193-Baseline!AX193</f>
        <v>1.4847994389461294</v>
      </c>
      <c r="AY213" s="21">
        <f>AY193-Baseline!AY193</f>
        <v>1.4945908174187932</v>
      </c>
      <c r="AZ213" s="21">
        <f>AZ193-Baseline!AZ193</f>
        <v>1.5045811128429316</v>
      </c>
      <c r="BA213" s="21">
        <f>BA193-Baseline!BA193</f>
        <v>1.5147720417734367</v>
      </c>
      <c r="BB213" s="21">
        <f>BB193-Baseline!BB193</f>
        <v>1.5248545660332373</v>
      </c>
    </row>
    <row r="214" spans="1:54" outlineLevel="2">
      <c r="A214" s="475"/>
      <c r="B214" s="150" t="s">
        <v>469</v>
      </c>
      <c r="C214" s="19"/>
      <c r="D214" s="135" t="s">
        <v>364</v>
      </c>
      <c r="E214" s="21">
        <f>E194-Baseline!E194</f>
        <v>7.1240089539920601E-2</v>
      </c>
      <c r="F214" s="21">
        <f>F194-Baseline!F194</f>
        <v>7.3429884813522334E-2</v>
      </c>
      <c r="G214" s="21">
        <f>G194-Baseline!G194</f>
        <v>7.5700176167785918E-2</v>
      </c>
      <c r="H214" s="21">
        <f>H194-Baseline!H194</f>
        <v>7.8054180653624045E-2</v>
      </c>
      <c r="I214" s="21">
        <f>I194-Baseline!I194</f>
        <v>8.0495248099930528E-2</v>
      </c>
      <c r="J214" s="21">
        <f>J194-Baseline!J194</f>
        <v>8.3026866758726378E-2</v>
      </c>
      <c r="K214" s="21">
        <f>K194-Baseline!K194</f>
        <v>8.5652668913545546E-2</v>
      </c>
      <c r="L214" s="21">
        <f>L194-Baseline!L194</f>
        <v>8.8376437107818145E-2</v>
      </c>
      <c r="M214" s="21">
        <f>M194-Baseline!M194</f>
        <v>9.1187144991535019E-2</v>
      </c>
      <c r="N214" s="21">
        <f>N194-Baseline!N194</f>
        <v>9.4101508642244994E-2</v>
      </c>
      <c r="O214" s="21">
        <f>O194-Baseline!O194</f>
        <v>9.7126229114206097E-2</v>
      </c>
      <c r="P214" s="21">
        <f>P194-Baseline!P194</f>
        <v>0.10026574991422364</v>
      </c>
      <c r="Q214" s="21">
        <f>Q194-Baseline!Q194</f>
        <v>0.10352469885089502</v>
      </c>
      <c r="R214" s="21">
        <f>R194-Baseline!R194</f>
        <v>0.10690577655397586</v>
      </c>
      <c r="S214" s="21">
        <f>S194-Baseline!S194</f>
        <v>0.11039094558630715</v>
      </c>
      <c r="T214" s="21">
        <f>T194-Baseline!T194</f>
        <v>0.11400898754470451</v>
      </c>
      <c r="U214" s="21">
        <f>U194-Baseline!U194</f>
        <v>0.11776525320921176</v>
      </c>
      <c r="V214" s="21">
        <f>V194-Baseline!V194</f>
        <v>0.12166531467246944</v>
      </c>
      <c r="W214" s="21">
        <f>W194-Baseline!W194</f>
        <v>0.12571497412344632</v>
      </c>
      <c r="X214" s="21">
        <f>X194-Baseline!X194</f>
        <v>0.12992027393930486</v>
      </c>
      <c r="Y214" s="21">
        <f>Y194-Baseline!Y194</f>
        <v>0.1342875063141192</v>
      </c>
      <c r="Z214" s="21">
        <f>Z194-Baseline!Z194</f>
        <v>0.13882322376651668</v>
      </c>
      <c r="AA214" s="21">
        <f>AA194-Baseline!AA194</f>
        <v>0.14353424994569799</v>
      </c>
      <c r="AB214" s="21">
        <f>AB194-Baseline!AB194</f>
        <v>0.1484276911090113</v>
      </c>
      <c r="AC214" s="21">
        <f>AC194-Baseline!AC194</f>
        <v>0.51728442469918268</v>
      </c>
      <c r="AD214" s="21">
        <f>AD194-Baseline!AD194</f>
        <v>0.52718717854764774</v>
      </c>
      <c r="AE214" s="21">
        <f>AE194-Baseline!AE194</f>
        <v>0.53727534149064449</v>
      </c>
      <c r="AF214" s="21">
        <f>AF194-Baseline!AF194</f>
        <v>0.54752954386548014</v>
      </c>
      <c r="AG214" s="21">
        <f>AG194-Baseline!AG194</f>
        <v>0.55794092789346506</v>
      </c>
      <c r="AH214" s="21">
        <f>AH194-Baseline!AH194</f>
        <v>0.56851579996952084</v>
      </c>
      <c r="AI214" s="21">
        <f>AI194-Baseline!AI194</f>
        <v>0.579283600775654</v>
      </c>
      <c r="AJ214" s="21">
        <f>AJ194-Baseline!AJ194</f>
        <v>0.59310473185313761</v>
      </c>
      <c r="AK214" s="21">
        <f>AK194-Baseline!AK194</f>
        <v>0.60723966931983386</v>
      </c>
      <c r="AL214" s="21">
        <f>AL194-Baseline!AL194</f>
        <v>0.62169989460967778</v>
      </c>
      <c r="AM214" s="21">
        <f>AM194-Baseline!AM194</f>
        <v>0.63649830245696948</v>
      </c>
      <c r="AN214" s="21">
        <f>AN194-Baseline!AN194</f>
        <v>0.65164669376564499</v>
      </c>
      <c r="AO214" s="21">
        <f>AO194-Baseline!AO194</f>
        <v>0.66715512984216796</v>
      </c>
      <c r="AP214" s="21">
        <f>AP194-Baseline!AP194</f>
        <v>0.68303588747440858</v>
      </c>
      <c r="AQ214" s="21">
        <f>AQ194-Baseline!AQ194</f>
        <v>0.6993019225880881</v>
      </c>
      <c r="AR214" s="21">
        <f>AR194-Baseline!AR194</f>
        <v>0.7118969759722158</v>
      </c>
      <c r="AS214" s="21">
        <f>AS194-Baseline!AS194</f>
        <v>0.71607777132484396</v>
      </c>
      <c r="AT214" s="21">
        <f>AT194-Baseline!AT194</f>
        <v>0.7203520904708508</v>
      </c>
      <c r="AU214" s="21">
        <f>AU194-Baseline!AU194</f>
        <v>0.72472126559194339</v>
      </c>
      <c r="AV214" s="21">
        <f>AV194-Baseline!AV194</f>
        <v>0.72918647878344955</v>
      </c>
      <c r="AW214" s="21">
        <f>AW194-Baseline!AW194</f>
        <v>0.73374877888345036</v>
      </c>
      <c r="AX214" s="21">
        <f>AX194-Baseline!AX194</f>
        <v>0.73840914438019389</v>
      </c>
      <c r="AY214" s="21">
        <f>AY194-Baseline!AY194</f>
        <v>0.74316850561456349</v>
      </c>
      <c r="AZ214" s="21">
        <f>AZ194-Baseline!AZ194</f>
        <v>0.74802772761392522</v>
      </c>
      <c r="BA214" s="21">
        <f>BA194-Baseline!BA194</f>
        <v>0.7529875969096157</v>
      </c>
      <c r="BB214" s="21">
        <f>BB194-Baseline!BB194</f>
        <v>0.75789444647533522</v>
      </c>
    </row>
    <row r="215" spans="1:54" outlineLevel="2">
      <c r="A215" s="475"/>
      <c r="B215" s="150" t="s">
        <v>470</v>
      </c>
      <c r="C215" s="19"/>
      <c r="D215" s="135" t="s">
        <v>364</v>
      </c>
      <c r="E215" s="21">
        <f>E195-Baseline!E195</f>
        <v>0.21372026856913723</v>
      </c>
      <c r="F215" s="21">
        <f>F195-Baseline!F195</f>
        <v>0.22028965438916903</v>
      </c>
      <c r="G215" s="21">
        <f>G195-Baseline!G195</f>
        <v>0.22710052850335777</v>
      </c>
      <c r="H215" s="21">
        <f>H195-Baseline!H195</f>
        <v>0.23416254196087213</v>
      </c>
      <c r="I215" s="21">
        <f>I195-Baseline!I195</f>
        <v>0.24148574429979153</v>
      </c>
      <c r="J215" s="21">
        <f>J195-Baseline!J195</f>
        <v>0.24908060022147291</v>
      </c>
      <c r="K215" s="21">
        <f>K195-Baseline!K195</f>
        <v>0.25695800674063662</v>
      </c>
      <c r="L215" s="21">
        <f>L195-Baseline!L195</f>
        <v>0.26512931132345441</v>
      </c>
      <c r="M215" s="21">
        <f>M195-Baseline!M195</f>
        <v>0.27356143491718543</v>
      </c>
      <c r="N215" s="21">
        <f>N195-Baseline!N195</f>
        <v>0.28230452586836896</v>
      </c>
      <c r="O215" s="21">
        <f>O195-Baseline!O195</f>
        <v>0.29137868734261829</v>
      </c>
      <c r="P215" s="21">
        <f>P195-Baseline!P195</f>
        <v>0.30079724980300848</v>
      </c>
      <c r="Q215" s="21">
        <f>Q195-Baseline!Q195</f>
        <v>0.31057409655268509</v>
      </c>
      <c r="R215" s="21">
        <f>R195-Baseline!R195</f>
        <v>0.32071732966192751</v>
      </c>
      <c r="S215" s="21">
        <f>S195-Baseline!S195</f>
        <v>0.33117283669542114</v>
      </c>
      <c r="T215" s="21">
        <f>T195-Baseline!T195</f>
        <v>0.34202696256950121</v>
      </c>
      <c r="U215" s="21">
        <f>U195-Baseline!U195</f>
        <v>0.35329575969339</v>
      </c>
      <c r="V215" s="21">
        <f>V195-Baseline!V195</f>
        <v>0.36499594395047985</v>
      </c>
      <c r="W215" s="21">
        <f>W195-Baseline!W195</f>
        <v>0.37714492237033898</v>
      </c>
      <c r="X215" s="21">
        <f>X195-Baseline!X195</f>
        <v>0.38976082181791455</v>
      </c>
      <c r="Y215" s="21">
        <f>Y195-Baseline!Y195</f>
        <v>0.40286251894235764</v>
      </c>
      <c r="Z215" s="21">
        <f>Z195-Baseline!Z195</f>
        <v>0.41646967122759826</v>
      </c>
      <c r="AA215" s="21">
        <f>AA195-Baseline!AA195</f>
        <v>0.43060274991038805</v>
      </c>
      <c r="AB215" s="21">
        <f>AB195-Baseline!AB195</f>
        <v>0.44528307332703387</v>
      </c>
      <c r="AC215" s="21">
        <f>AC195-Baseline!AC195</f>
        <v>1.5518532741122084</v>
      </c>
      <c r="AD215" s="21">
        <f>AD195-Baseline!AD195</f>
        <v>1.5815615356745099</v>
      </c>
      <c r="AE215" s="21">
        <f>AE195-Baseline!AE195</f>
        <v>1.6118260245242608</v>
      </c>
      <c r="AF215" s="21">
        <f>AF195-Baseline!AF195</f>
        <v>1.6425886316745852</v>
      </c>
      <c r="AG215" s="21">
        <f>AG195-Baseline!AG195</f>
        <v>1.6738227837377977</v>
      </c>
      <c r="AH215" s="21">
        <f>AH195-Baseline!AH195</f>
        <v>1.7055473999805959</v>
      </c>
      <c r="AI215" s="21">
        <f>AI195-Baseline!AI195</f>
        <v>1.737850802410519</v>
      </c>
      <c r="AJ215" s="21">
        <f>AJ195-Baseline!AJ195</f>
        <v>1.7793141956522629</v>
      </c>
      <c r="AK215" s="21">
        <f>AK195-Baseline!AK195</f>
        <v>1.8217190080597354</v>
      </c>
      <c r="AL215" s="21">
        <f>AL195-Baseline!AL195</f>
        <v>1.8650996839364393</v>
      </c>
      <c r="AM215" s="21">
        <f>AM195-Baseline!AM195</f>
        <v>1.9094949074889034</v>
      </c>
      <c r="AN215" s="21">
        <f>AN195-Baseline!AN195</f>
        <v>1.9549400814244102</v>
      </c>
      <c r="AO215" s="21">
        <f>AO195-Baseline!AO195</f>
        <v>2.0014653896632124</v>
      </c>
      <c r="AP215" s="21">
        <f>AP195-Baseline!AP195</f>
        <v>2.0491076625694569</v>
      </c>
      <c r="AQ215" s="21">
        <f>AQ195-Baseline!AQ195</f>
        <v>2.0979057679205084</v>
      </c>
      <c r="AR215" s="21">
        <f>AR195-Baseline!AR195</f>
        <v>2.1356909280822984</v>
      </c>
      <c r="AS215" s="21">
        <f>AS195-Baseline!AS195</f>
        <v>2.1482333141474195</v>
      </c>
      <c r="AT215" s="21">
        <f>AT195-Baseline!AT195</f>
        <v>2.1610562715926385</v>
      </c>
      <c r="AU215" s="21">
        <f>AU195-Baseline!AU195</f>
        <v>2.1741637969631209</v>
      </c>
      <c r="AV215" s="21">
        <f>AV195-Baseline!AV195</f>
        <v>2.1875594365448197</v>
      </c>
      <c r="AW215" s="21">
        <f>AW195-Baseline!AW195</f>
        <v>2.2012463368519506</v>
      </c>
      <c r="AX215" s="21">
        <f>AX195-Baseline!AX195</f>
        <v>2.2152274333492663</v>
      </c>
      <c r="AY215" s="21">
        <f>AY195-Baseline!AY195</f>
        <v>2.2295055170594456</v>
      </c>
      <c r="AZ215" s="21">
        <f>AZ195-Baseline!AZ195</f>
        <v>2.2440831830645842</v>
      </c>
      <c r="BA215" s="21">
        <f>BA195-Baseline!BA195</f>
        <v>2.25896279095869</v>
      </c>
      <c r="BB215" s="21">
        <f>BB195-Baseline!BB195</f>
        <v>2.2736833396628189</v>
      </c>
    </row>
    <row r="216" spans="1:54" outlineLevel="2">
      <c r="A216" s="475"/>
      <c r="B216" s="150" t="s">
        <v>268</v>
      </c>
      <c r="C216" s="19"/>
      <c r="D216" s="135" t="s">
        <v>364</v>
      </c>
      <c r="E216" s="21">
        <f>E196-Baseline!E196</f>
        <v>7.1625827032577596E-2</v>
      </c>
      <c r="F216" s="21">
        <f>F196-Baseline!F196</f>
        <v>7.3110717358147642E-2</v>
      </c>
      <c r="G216" s="21">
        <f>G196-Baseline!G196</f>
        <v>7.4630559664263282E-2</v>
      </c>
      <c r="H216" s="21">
        <f>H196-Baseline!H196</f>
        <v>7.6186329098675953E-2</v>
      </c>
      <c r="I216" s="21">
        <f>I196-Baseline!I196</f>
        <v>7.777903409140112E-2</v>
      </c>
      <c r="J216" s="21">
        <f>J196-Baseline!J196</f>
        <v>7.9409717675039099E-2</v>
      </c>
      <c r="K216" s="21">
        <f>K196-Baseline!K196</f>
        <v>8.1079458862323206E-2</v>
      </c>
      <c r="L216" s="21">
        <f>L196-Baseline!L196</f>
        <v>8.2789374083480471E-2</v>
      </c>
      <c r="M216" s="21">
        <f>M196-Baseline!M196</f>
        <v>8.36628425000117E-2</v>
      </c>
      <c r="N216" s="21">
        <f>N196-Baseline!N196</f>
        <v>8.4432584837557889E-2</v>
      </c>
      <c r="O216" s="21">
        <f>O196-Baseline!O196</f>
        <v>8.5241707124731989E-2</v>
      </c>
      <c r="P216" s="21">
        <f>P196-Baseline!P196</f>
        <v>8.6091188597216206E-2</v>
      </c>
      <c r="Q216" s="21">
        <f>Q196-Baseline!Q196</f>
        <v>8.6982051649411321E-2</v>
      </c>
      <c r="R216" s="21">
        <f>R196-Baseline!R196</f>
        <v>8.7787831773006239E-2</v>
      </c>
      <c r="S216" s="21">
        <f>S196-Baseline!S196</f>
        <v>8.8615925981454999E-2</v>
      </c>
      <c r="T216" s="21">
        <f>T196-Baseline!T196</f>
        <v>8.9488109112003972E-2</v>
      </c>
      <c r="U216" s="21">
        <f>U196-Baseline!U196</f>
        <v>9.0405550698825568E-2</v>
      </c>
      <c r="V216" s="21">
        <f>V196-Baseline!V196</f>
        <v>9.1369472740787661E-2</v>
      </c>
      <c r="W216" s="21">
        <f>W196-Baseline!W196</f>
        <v>9.2381151892486232E-2</v>
      </c>
      <c r="X216" s="21">
        <f>X196-Baseline!X196</f>
        <v>9.3441921755814436E-2</v>
      </c>
      <c r="Y216" s="21">
        <f>Y196-Baseline!Y196</f>
        <v>9.455317527667656E-2</v>
      </c>
      <c r="Z216" s="21">
        <f>Z196-Baseline!Z196</f>
        <v>9.5716367251670514E-2</v>
      </c>
      <c r="AA216" s="21">
        <f>AA196-Baseline!AA196</f>
        <v>9.6933016949786399E-2</v>
      </c>
      <c r="AB216" s="21">
        <f>AB196-Baseline!AB196</f>
        <v>9.8204710854402841E-2</v>
      </c>
      <c r="AC216" s="21">
        <f>AC196-Baseline!AC196</f>
        <v>0.345493637661553</v>
      </c>
      <c r="AD216" s="21">
        <f>AD196-Baseline!AD196</f>
        <v>0.34324557804629069</v>
      </c>
      <c r="AE216" s="21">
        <f>AE196-Baseline!AE196</f>
        <v>0.34111147222435978</v>
      </c>
      <c r="AF216" s="21">
        <f>AF196-Baseline!AF196</f>
        <v>0.33909241170674831</v>
      </c>
      <c r="AG216" s="21">
        <f>AG196-Baseline!AG196</f>
        <v>0.33718958266782478</v>
      </c>
      <c r="AH216" s="21">
        <f>AH196-Baseline!AH196</f>
        <v>0.33540426936123674</v>
      </c>
      <c r="AI216" s="21">
        <f>AI196-Baseline!AI196</f>
        <v>0.33373785770319025</v>
      </c>
      <c r="AJ216" s="21">
        <f>AJ196-Baseline!AJ196</f>
        <v>0.33289370358798814</v>
      </c>
      <c r="AK216" s="21">
        <f>AK196-Baseline!AK196</f>
        <v>0.33216700227740059</v>
      </c>
      <c r="AL216" s="21">
        <f>AL196-Baseline!AL196</f>
        <v>0.33156023777853233</v>
      </c>
      <c r="AM216" s="21">
        <f>AM196-Baseline!AM196</f>
        <v>0.33107603073224295</v>
      </c>
      <c r="AN216" s="21">
        <f>AN196-Baseline!AN196</f>
        <v>0.33071714434591715</v>
      </c>
      <c r="AO216" s="21">
        <f>AO196-Baseline!AO196</f>
        <v>0.33048649061388524</v>
      </c>
      <c r="AP216" s="21">
        <f>AP196-Baseline!AP196</f>
        <v>0.33038713683933063</v>
      </c>
      <c r="AQ216" s="21">
        <f>AQ196-Baseline!AQ196</f>
        <v>0.33042231247218484</v>
      </c>
      <c r="AR216" s="21">
        <f>AR196-Baseline!AR196</f>
        <v>0.32998307860283532</v>
      </c>
      <c r="AS216" s="21">
        <f>AS196-Baseline!AS196</f>
        <v>0.32834427128702487</v>
      </c>
      <c r="AT216" s="21">
        <f>AT196-Baseline!AT196</f>
        <v>0.32677977105085104</v>
      </c>
      <c r="AU216" s="21">
        <f>AU196-Baseline!AU196</f>
        <v>0.32528975647835218</v>
      </c>
      <c r="AV216" s="21">
        <f>AV196-Baseline!AV196</f>
        <v>0.32387442741853967</v>
      </c>
      <c r="AW216" s="21">
        <f>AW196-Baseline!AW196</f>
        <v>0.32253400520894521</v>
      </c>
      <c r="AX216" s="21">
        <f>AX196-Baseline!AX196</f>
        <v>0.32126873290667973</v>
      </c>
      <c r="AY216" s="21">
        <f>AY196-Baseline!AY196</f>
        <v>0.32007887552712733</v>
      </c>
      <c r="AZ216" s="21">
        <f>AZ196-Baseline!AZ196</f>
        <v>0.31896472029039802</v>
      </c>
      <c r="BA216" s="21">
        <f>BA196-Baseline!BA196</f>
        <v>0.31792657687566744</v>
      </c>
      <c r="BB216" s="21">
        <f>BB196-Baseline!BB196</f>
        <v>0.31689181233540487</v>
      </c>
    </row>
    <row r="217" spans="1:54" outlineLevel="2">
      <c r="A217" s="475"/>
      <c r="B217" s="150" t="s">
        <v>271</v>
      </c>
      <c r="C217" s="19"/>
      <c r="D217" s="135"/>
      <c r="E217" s="21">
        <f>E197-Baseline!E197</f>
        <v>1.1818278496085028</v>
      </c>
      <c r="F217" s="21">
        <f>F197-Baseline!F197</f>
        <v>1.181432419300428</v>
      </c>
      <c r="G217" s="21">
        <f>G197-Baseline!G197</f>
        <v>1.1810669924447634</v>
      </c>
      <c r="H217" s="21">
        <f>H197-Baseline!H197</f>
        <v>1.1807318844106889</v>
      </c>
      <c r="I217" s="21">
        <f>I197-Baseline!I197</f>
        <v>1.1804274342298524</v>
      </c>
      <c r="J217" s="21">
        <f>J197-Baseline!J197</f>
        <v>1.1801540047027972</v>
      </c>
      <c r="K217" s="21">
        <f>K197-Baseline!K197</f>
        <v>1.1799119825257127</v>
      </c>
      <c r="L217" s="21">
        <f>L197-Baseline!L197</f>
        <v>1.1797017784374542</v>
      </c>
      <c r="M217" s="21">
        <f>M197-Baseline!M197</f>
        <v>1.1519162538594927</v>
      </c>
      <c r="N217" s="21">
        <f>N197-Baseline!N197</f>
        <v>1.1207194320242773</v>
      </c>
      <c r="O217" s="21">
        <f>O197-Baseline!O197</f>
        <v>1.0906335934638012</v>
      </c>
      <c r="P217" s="21">
        <f>P197-Baseline!P197</f>
        <v>1.0616227760141412</v>
      </c>
      <c r="Q217" s="21">
        <f>Q197-Baseline!Q197</f>
        <v>1.0336522759304845</v>
      </c>
      <c r="R217" s="21">
        <f>R197-Baseline!R197</f>
        <v>1.0051463427060754</v>
      </c>
      <c r="S217" s="21">
        <f>S197-Baseline!S197</f>
        <v>0.9774225337764072</v>
      </c>
      <c r="T217" s="21">
        <f>T197-Baseline!T197</f>
        <v>0.95070228351592445</v>
      </c>
      <c r="U217" s="21">
        <f>U197-Baseline!U197</f>
        <v>0.92495348413488931</v>
      </c>
      <c r="V217" s="21">
        <f>V197-Baseline!V197</f>
        <v>0.90014516180844117</v>
      </c>
      <c r="W217" s="21">
        <f>W197-Baseline!W197</f>
        <v>0.87624743960192575</v>
      </c>
      <c r="X217" s="21">
        <f>X197-Baseline!X197</f>
        <v>0.85323150168352679</v>
      </c>
      <c r="Y217" s="21">
        <f>Y197-Baseline!Y197</f>
        <v>0.8310587827574093</v>
      </c>
      <c r="Z217" s="21">
        <f>Z197-Baseline!Z197</f>
        <v>0.80969556565027212</v>
      </c>
      <c r="AA217" s="21">
        <f>AA197-Baseline!AA197</f>
        <v>0.78913391430580138</v>
      </c>
      <c r="AB217" s="21">
        <f>AB197-Baseline!AB197</f>
        <v>0.76934889680421381</v>
      </c>
      <c r="AC217" s="21">
        <f>AC197-Baseline!AC197</f>
        <v>6.0371397456825955</v>
      </c>
      <c r="AD217" s="21">
        <f>AD197-Baseline!AD197</f>
        <v>5.843474412325401</v>
      </c>
      <c r="AE217" s="21">
        <f>AE197-Baseline!AE197</f>
        <v>5.6564433683328446</v>
      </c>
      <c r="AF217" s="21">
        <f>AF197-Baseline!AF197</f>
        <v>5.4758246809486346</v>
      </c>
      <c r="AG217" s="21">
        <f>AG197-Baseline!AG197</f>
        <v>5.3014039859847122</v>
      </c>
      <c r="AH217" s="21">
        <f>AH197-Baseline!AH197</f>
        <v>5.1329742335578459</v>
      </c>
      <c r="AI217" s="21">
        <f>AI197-Baseline!AI197</f>
        <v>4.9703354424687571</v>
      </c>
      <c r="AJ217" s="21">
        <f>AJ197-Baseline!AJ197</f>
        <v>4.8366599700343933</v>
      </c>
      <c r="AK217" s="21">
        <f>AK197-Baseline!AK197</f>
        <v>4.7070334800762907</v>
      </c>
      <c r="AL217" s="21">
        <f>AL197-Baseline!AL197</f>
        <v>4.5813421537760206</v>
      </c>
      <c r="AM217" s="21">
        <f>AM197-Baseline!AM197</f>
        <v>4.4594756134038347</v>
      </c>
      <c r="AN217" s="21">
        <f>AN197-Baseline!AN197</f>
        <v>4.3413268260329865</v>
      </c>
      <c r="AO217" s="21">
        <f>AO197-Baseline!AO197</f>
        <v>4.2267920101820904</v>
      </c>
      <c r="AP217" s="21">
        <f>AP197-Baseline!AP197</f>
        <v>4.1157705453040396</v>
      </c>
      <c r="AQ217" s="21">
        <f>AQ197-Baseline!AQ197</f>
        <v>4.0081648840426531</v>
      </c>
      <c r="AR217" s="21">
        <f>AR197-Baseline!AR197</f>
        <v>3.9021770999811767</v>
      </c>
      <c r="AS217" s="21">
        <f>AS197-Baseline!AS197</f>
        <v>3.7958071418098145</v>
      </c>
      <c r="AT217" s="21">
        <f>AT197-Baseline!AT197</f>
        <v>3.6925644446888626</v>
      </c>
      <c r="AU217" s="21">
        <f>AU197-Baseline!AU197</f>
        <v>3.5923580420223504</v>
      </c>
      <c r="AV217" s="21">
        <f>AV197-Baseline!AV197</f>
        <v>3.4950996172855349</v>
      </c>
      <c r="AW217" s="21">
        <f>AW197-Baseline!AW197</f>
        <v>3.400703426843287</v>
      </c>
      <c r="AX217" s="21">
        <f>AX197-Baseline!AX197</f>
        <v>3.3090862250165829</v>
      </c>
      <c r="AY217" s="21">
        <f>AY197-Baseline!AY197</f>
        <v>3.2201671913316434</v>
      </c>
      <c r="AZ217" s="21">
        <f>AZ197-Baseline!AZ197</f>
        <v>3.1338440477400744</v>
      </c>
      <c r="BA217" s="21">
        <f>BA197-Baseline!BA197</f>
        <v>3.0500279598650413</v>
      </c>
      <c r="BB217" s="21">
        <f>BB197-Baseline!BB197</f>
        <v>2.9685600025633878</v>
      </c>
    </row>
    <row r="218" spans="1:54" outlineLevel="2">
      <c r="A218" s="476"/>
      <c r="B218" s="150" t="s">
        <v>451</v>
      </c>
      <c r="C218" s="19"/>
      <c r="D218" s="135" t="s">
        <v>364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471</v>
      </c>
      <c r="B220" s="150" t="s">
        <v>472</v>
      </c>
      <c r="C220" s="19"/>
      <c r="D220" s="135" t="s">
        <v>364</v>
      </c>
      <c r="E220" s="21">
        <f>E200-Baseline!E200</f>
        <v>1.4195666169876544</v>
      </c>
      <c r="F220" s="21">
        <f>F200-Baseline!F200</f>
        <v>1.4257637112412402</v>
      </c>
      <c r="G220" s="21">
        <f>G200-Baseline!G200</f>
        <v>1.431651868166818</v>
      </c>
      <c r="H220" s="21">
        <f>H200-Baseline!H200</f>
        <v>1.4377430125527377</v>
      </c>
      <c r="I220" s="21">
        <f>I200-Baseline!I200</f>
        <v>1.4445814771012104</v>
      </c>
      <c r="J220" s="21">
        <f>J200-Baseline!J200</f>
        <v>1.4516520867916185</v>
      </c>
      <c r="K220" s="21">
        <f>K200-Baseline!K200</f>
        <v>1.4584059218704937</v>
      </c>
      <c r="L220" s="21">
        <f>L200-Baseline!L200</f>
        <v>1.46595292026434</v>
      </c>
      <c r="M220" s="21">
        <f>M200-Baseline!M200</f>
        <v>1.4452337163915656</v>
      </c>
      <c r="N220" s="21">
        <f>N200-Baseline!N200</f>
        <v>1.4205965597215082</v>
      </c>
      <c r="O220" s="21">
        <f>O200-Baseline!O200</f>
        <v>1.397876288397776</v>
      </c>
      <c r="P220" s="21">
        <f>P200-Baseline!P200</f>
        <v>1.3764701664543657</v>
      </c>
      <c r="Q220" s="21">
        <f>Q200-Baseline!Q200</f>
        <v>1.3563511594842064</v>
      </c>
      <c r="R220" s="21">
        <f>R200-Baseline!R200</f>
        <v>1.3364432737397003</v>
      </c>
      <c r="S220" s="21">
        <f>S200-Baseline!S200</f>
        <v>1.316945085651011</v>
      </c>
      <c r="T220" s="21">
        <f>T200-Baseline!T200</f>
        <v>1.2987215394798604</v>
      </c>
      <c r="U220" s="21">
        <f>U200-Baseline!U200</f>
        <v>1.2817492327050894</v>
      </c>
      <c r="V220" s="21">
        <f>V200-Baseline!V200</f>
        <v>1.266675470957157</v>
      </c>
      <c r="W220" s="21">
        <f>W200-Baseline!W200</f>
        <v>1.2521531613278509</v>
      </c>
      <c r="X220" s="21">
        <f>X200-Baseline!X200</f>
        <v>1.239514374979207</v>
      </c>
      <c r="Y220" s="21">
        <f>Y200-Baseline!Y200</f>
        <v>1.2273557482988153</v>
      </c>
      <c r="Z220" s="21">
        <f>Z200-Baseline!Z200</f>
        <v>1.2170546955584611</v>
      </c>
      <c r="AA220" s="21">
        <f>AA200-Baseline!AA200</f>
        <v>1.2079212226961424</v>
      </c>
      <c r="AB220" s="21">
        <f>AB200-Baseline!AB200</f>
        <v>1.1999424562811531</v>
      </c>
      <c r="AC220" s="21">
        <f>AC200-Baseline!AC200</f>
        <v>7.5394619931241387</v>
      </c>
      <c r="AD220" s="21">
        <f>AD200-Baseline!AD200</f>
        <v>7.3641287678617751</v>
      </c>
      <c r="AE220" s="21">
        <f>AE200-Baseline!AE200</f>
        <v>7.1961345166897868</v>
      </c>
      <c r="AF220" s="21">
        <f>AF200-Baseline!AF200</f>
        <v>7.0349333707495774</v>
      </c>
      <c r="AG220" s="21">
        <f>AG200-Baseline!AG200</f>
        <v>6.8803539146303914</v>
      </c>
      <c r="AH220" s="21">
        <f>AH200-Baseline!AH200</f>
        <v>6.732241806799971</v>
      </c>
      <c r="AI220" s="21">
        <f>AI200-Baseline!AI200</f>
        <v>6.5904687003594544</v>
      </c>
      <c r="AJ220" s="21">
        <f>AJ200-Baseline!AJ200</f>
        <v>6.4852434432438741</v>
      </c>
      <c r="AK220" s="21">
        <f>AK200-Baseline!AK200</f>
        <v>6.3848383063559151</v>
      </c>
      <c r="AL220" s="21">
        <f>AL200-Baseline!AL200</f>
        <v>6.2891807086770068</v>
      </c>
      <c r="AM220" s="21">
        <f>AM200-Baseline!AM200</f>
        <v>6.1981924413192182</v>
      </c>
      <c r="AN220" s="21">
        <f>AN200-Baseline!AN200</f>
        <v>6.1117914931735573</v>
      </c>
      <c r="AO220" s="21">
        <f>AO200-Baseline!AO200</f>
        <v>6.0298961775961768</v>
      </c>
      <c r="AP220" s="21">
        <f>AP200-Baseline!AP200</f>
        <v>5.9524353612158105</v>
      </c>
      <c r="AQ220" s="21">
        <f>AQ200-Baseline!AQ200</f>
        <v>5.8793437013357766</v>
      </c>
      <c r="AR220" s="21">
        <f>AR200-Baseline!AR200</f>
        <v>5.7992834821275014</v>
      </c>
      <c r="AS220" s="21">
        <f>AS200-Baseline!AS200</f>
        <v>5.6991184991044737</v>
      </c>
      <c r="AT220" s="21">
        <f>AT200-Baseline!AT200</f>
        <v>5.6023760456076959</v>
      </c>
      <c r="AU220" s="21">
        <f>AU200-Baseline!AU200</f>
        <v>5.5089674251687679</v>
      </c>
      <c r="AV220" s="21">
        <f>AV200-Baseline!AV200</f>
        <v>5.4188061451005174</v>
      </c>
      <c r="AW220" s="21">
        <f>AW200-Baseline!AW200</f>
        <v>5.3318079076775504</v>
      </c>
      <c r="AX220" s="21">
        <f>AX200-Baseline!AX200</f>
        <v>5.2478909210031333</v>
      </c>
      <c r="AY220" s="21">
        <f>AY200-Baseline!AY200</f>
        <v>5.1669758120751901</v>
      </c>
      <c r="AZ220" s="21">
        <f>AZ200-Baseline!AZ200</f>
        <v>5.0889616368444779</v>
      </c>
      <c r="BA220" s="21">
        <f>BA200-Baseline!BA200</f>
        <v>5.0137607528724732</v>
      </c>
      <c r="BB220" s="21">
        <f>BB200-Baseline!BB200</f>
        <v>4.9408051701519859</v>
      </c>
    </row>
    <row r="221" spans="1:54" outlineLevel="2">
      <c r="A221" s="475"/>
      <c r="B221" s="150" t="s">
        <v>473</v>
      </c>
      <c r="C221" s="19"/>
      <c r="D221" s="135" t="s">
        <v>364</v>
      </c>
      <c r="E221" s="21">
        <f>E201-Baseline!E201</f>
        <v>1.3485516653383769</v>
      </c>
      <c r="F221" s="21">
        <f>F201-Baseline!F201</f>
        <v>1.3521954018260707</v>
      </c>
      <c r="G221" s="21">
        <f>G201-Baseline!G201</f>
        <v>1.3559944423795893</v>
      </c>
      <c r="H221" s="21">
        <f>H201-Baseline!H201</f>
        <v>1.3599535542651839</v>
      </c>
      <c r="I221" s="21">
        <f>I201-Baseline!I201</f>
        <v>1.3640777013299057</v>
      </c>
      <c r="J221" s="21">
        <f>J201-Baseline!J201</f>
        <v>1.3683720512543518</v>
      </c>
      <c r="K221" s="21">
        <f>K201-Baseline!K201</f>
        <v>1.3728419828509804</v>
      </c>
      <c r="L221" s="21">
        <f>L201-Baseline!L201</f>
        <v>1.3774930940674068</v>
      </c>
      <c r="M221" s="21">
        <f>M201-Baseline!M201</f>
        <v>1.3538264539567175</v>
      </c>
      <c r="N221" s="21">
        <f>N201-Baseline!N201</f>
        <v>1.326759713225079</v>
      </c>
      <c r="O221" s="21">
        <f>O201-Baseline!O201</f>
        <v>1.300965998549851</v>
      </c>
      <c r="P221" s="21">
        <f>P201-Baseline!P201</f>
        <v>1.2764150845463038</v>
      </c>
      <c r="Q221" s="21">
        <f>Q201-Baseline!Q201</f>
        <v>1.253078240353696</v>
      </c>
      <c r="R221" s="21">
        <f>R201-Baseline!R201</f>
        <v>1.2292557000279583</v>
      </c>
      <c r="S221" s="21">
        <f>S201-Baseline!S201</f>
        <v>1.2063552315639043</v>
      </c>
      <c r="T221" s="21">
        <f>T201-Baseline!T201</f>
        <v>1.1846492712107102</v>
      </c>
      <c r="U221" s="21">
        <f>U201-Baseline!U201</f>
        <v>1.1641125902037688</v>
      </c>
      <c r="V221" s="21">
        <f>V201-Baseline!V201</f>
        <v>1.1447213773340759</v>
      </c>
      <c r="W221" s="21">
        <f>W201-Baseline!W201</f>
        <v>1.1264532130955933</v>
      </c>
      <c r="X221" s="21">
        <f>X201-Baseline!X201</f>
        <v>1.1092870465355107</v>
      </c>
      <c r="Y221" s="21">
        <f>Y201-Baseline!Y201</f>
        <v>1.093192396974106</v>
      </c>
      <c r="Z221" s="21">
        <f>Z201-Baseline!Z201</f>
        <v>1.0781439648741737</v>
      </c>
      <c r="AA221" s="21">
        <f>AA201-Baseline!AA201</f>
        <v>1.0641425785391923</v>
      </c>
      <c r="AB221" s="21">
        <f>AB201-Baseline!AB201</f>
        <v>1.0511724316360631</v>
      </c>
      <c r="AC221" s="21">
        <f>AC201-Baseline!AC201</f>
        <v>7.0208274795066412</v>
      </c>
      <c r="AD221" s="21">
        <f>AD201-Baseline!AD201</f>
        <v>6.8353984768673328</v>
      </c>
      <c r="AE221" s="21">
        <f>AE201-Baseline!AE201</f>
        <v>6.6569227469694692</v>
      </c>
      <c r="AF221" s="21">
        <f>AF201-Baseline!AF201</f>
        <v>6.4851605251091904</v>
      </c>
      <c r="AG221" s="21">
        <f>AG201-Baseline!AG201</f>
        <v>6.3198902358323865</v>
      </c>
      <c r="AH221" s="21">
        <f>AH201-Baseline!AH201</f>
        <v>6.1609128946701208</v>
      </c>
      <c r="AI221" s="21">
        <f>AI201-Baseline!AI201</f>
        <v>6.00805983651827</v>
      </c>
      <c r="AJ221" s="21">
        <f>AJ201-Baseline!AJ201</f>
        <v>5.8886764635611968</v>
      </c>
      <c r="AK221" s="21">
        <f>AK201-Baseline!AK201</f>
        <v>5.7738058967220214</v>
      </c>
      <c r="AL221" s="21">
        <f>AL201-Baseline!AL201</f>
        <v>5.6633492216143502</v>
      </c>
      <c r="AM221" s="21">
        <f>AM201-Baseline!AM201</f>
        <v>5.5572125454041039</v>
      </c>
      <c r="AN221" s="21">
        <f>AN201-Baseline!AN201</f>
        <v>5.4553044002472104</v>
      </c>
      <c r="AO221" s="21">
        <f>AO201-Baseline!AO201</f>
        <v>5.357535011336557</v>
      </c>
      <c r="AP221" s="21">
        <f>AP201-Baseline!AP201</f>
        <v>5.2638201689738251</v>
      </c>
      <c r="AQ221" s="21">
        <f>AQ201-Baseline!AQ201</f>
        <v>5.1740796123344097</v>
      </c>
      <c r="AR221" s="21">
        <f>AR201-Baseline!AR201</f>
        <v>5.0810681695419246</v>
      </c>
      <c r="AS221" s="21">
        <f>AS201-Baseline!AS201</f>
        <v>4.9764410680830622</v>
      </c>
      <c r="AT221" s="21">
        <f>AT201-Baseline!AT201</f>
        <v>4.8751450461700063</v>
      </c>
      <c r="AU221" s="21">
        <f>AU201-Baseline!AU201</f>
        <v>4.777089650422198</v>
      </c>
      <c r="AV221" s="21">
        <f>AV201-Baseline!AV201</f>
        <v>4.6821869779654381</v>
      </c>
      <c r="AW221" s="21">
        <f>AW201-Baseline!AW201</f>
        <v>4.5903516154516284</v>
      </c>
      <c r="AX221" s="21">
        <f>AX201-Baseline!AX201</f>
        <v>4.5015006264371982</v>
      </c>
      <c r="AY221" s="21">
        <f>AY201-Baseline!AY201</f>
        <v>4.4155535002709598</v>
      </c>
      <c r="AZ221" s="21">
        <f>AZ201-Baseline!AZ201</f>
        <v>4.3324082516154716</v>
      </c>
      <c r="BA221" s="21">
        <f>BA201-Baseline!BA201</f>
        <v>4.2519763080086523</v>
      </c>
      <c r="BB221" s="21">
        <f>BB201-Baseline!BB201</f>
        <v>4.1738450505940845</v>
      </c>
    </row>
    <row r="222" spans="1:54" outlineLevel="2">
      <c r="A222" s="476"/>
      <c r="B222" s="150" t="s">
        <v>474</v>
      </c>
      <c r="C222" s="19"/>
      <c r="D222" s="135" t="s">
        <v>364</v>
      </c>
      <c r="E222" s="21">
        <f>E202-Baseline!E202</f>
        <v>1.4910318443675934</v>
      </c>
      <c r="F222" s="21">
        <f>F202-Baseline!F202</f>
        <v>1.4990551714017175</v>
      </c>
      <c r="G222" s="21">
        <f>G202-Baseline!G202</f>
        <v>1.5073947947151611</v>
      </c>
      <c r="H222" s="21">
        <f>H202-Baseline!H202</f>
        <v>1.5160619155724322</v>
      </c>
      <c r="I222" s="21">
        <f>I202-Baseline!I202</f>
        <v>1.5250681975297669</v>
      </c>
      <c r="J222" s="21">
        <f>J202-Baseline!J202</f>
        <v>1.5344257847170986</v>
      </c>
      <c r="K222" s="21">
        <f>K202-Baseline!K202</f>
        <v>1.5441473206780714</v>
      </c>
      <c r="L222" s="21">
        <f>L202-Baseline!L202</f>
        <v>1.5542459682830432</v>
      </c>
      <c r="M222" s="21">
        <f>M202-Baseline!M202</f>
        <v>1.5362007438823679</v>
      </c>
      <c r="N222" s="21">
        <f>N202-Baseline!N202</f>
        <v>1.514962730451203</v>
      </c>
      <c r="O222" s="21">
        <f>O202-Baseline!O202</f>
        <v>1.4952184567782631</v>
      </c>
      <c r="P222" s="21">
        <f>P202-Baseline!P202</f>
        <v>1.4769465844350886</v>
      </c>
      <c r="Q222" s="21">
        <f>Q202-Baseline!Q202</f>
        <v>1.4601276380554862</v>
      </c>
      <c r="R222" s="21">
        <f>R202-Baseline!R202</f>
        <v>1.4430672531359099</v>
      </c>
      <c r="S222" s="21">
        <f>S202-Baseline!S202</f>
        <v>1.4271371226730185</v>
      </c>
      <c r="T222" s="21">
        <f>T202-Baseline!T202</f>
        <v>1.4126672462355068</v>
      </c>
      <c r="U222" s="21">
        <f>U202-Baseline!U202</f>
        <v>1.3996430966879472</v>
      </c>
      <c r="V222" s="21">
        <f>V202-Baseline!V202</f>
        <v>1.3880520066120865</v>
      </c>
      <c r="W222" s="21">
        <f>W202-Baseline!W202</f>
        <v>1.3778831613424858</v>
      </c>
      <c r="X222" s="21">
        <f>X202-Baseline!X202</f>
        <v>1.3691275944141204</v>
      </c>
      <c r="Y222" s="21">
        <f>Y202-Baseline!Y202</f>
        <v>1.3617674096023444</v>
      </c>
      <c r="Z222" s="21">
        <f>Z202-Baseline!Z202</f>
        <v>1.3557904123352553</v>
      </c>
      <c r="AA222" s="21">
        <f>AA202-Baseline!AA202</f>
        <v>1.3512110785038822</v>
      </c>
      <c r="AB222" s="21">
        <f>AB202-Baseline!AB202</f>
        <v>1.3480278138540855</v>
      </c>
      <c r="AC222" s="21">
        <f>AC202-Baseline!AC202</f>
        <v>8.0553963289196666</v>
      </c>
      <c r="AD222" s="21">
        <f>AD202-Baseline!AD202</f>
        <v>7.8897728339941953</v>
      </c>
      <c r="AE222" s="21">
        <f>AE202-Baseline!AE202</f>
        <v>7.7314734300030858</v>
      </c>
      <c r="AF222" s="21">
        <f>AF202-Baseline!AF202</f>
        <v>7.5802196129182953</v>
      </c>
      <c r="AG222" s="21">
        <f>AG202-Baseline!AG202</f>
        <v>7.4357720916767196</v>
      </c>
      <c r="AH222" s="21">
        <f>AH202-Baseline!AH202</f>
        <v>7.2979444946811958</v>
      </c>
      <c r="AI222" s="21">
        <f>AI202-Baseline!AI202</f>
        <v>7.166627038153135</v>
      </c>
      <c r="AJ222" s="21">
        <f>AJ202-Baseline!AJ202</f>
        <v>7.074885927360322</v>
      </c>
      <c r="AK222" s="21">
        <f>AK202-Baseline!AK202</f>
        <v>6.9882852354619232</v>
      </c>
      <c r="AL222" s="21">
        <f>AL202-Baseline!AL202</f>
        <v>6.9067490109411116</v>
      </c>
      <c r="AM222" s="21">
        <f>AM202-Baseline!AM202</f>
        <v>6.8302091504360369</v>
      </c>
      <c r="AN222" s="21">
        <f>AN202-Baseline!AN202</f>
        <v>6.758597787905976</v>
      </c>
      <c r="AO222" s="21">
        <f>AO202-Baseline!AO202</f>
        <v>6.6918452711576011</v>
      </c>
      <c r="AP222" s="21">
        <f>AP202-Baseline!AP202</f>
        <v>6.6298919440688735</v>
      </c>
      <c r="AQ222" s="21">
        <f>AQ202-Baseline!AQ202</f>
        <v>6.5726834576668303</v>
      </c>
      <c r="AR222" s="21">
        <f>AR202-Baseline!AR202</f>
        <v>6.5048621216520068</v>
      </c>
      <c r="AS222" s="21">
        <f>AS202-Baseline!AS202</f>
        <v>6.4085966109056383</v>
      </c>
      <c r="AT222" s="21">
        <f>AT202-Baseline!AT202</f>
        <v>6.3158492272917943</v>
      </c>
      <c r="AU222" s="21">
        <f>AU202-Baseline!AU202</f>
        <v>6.2265321817933756</v>
      </c>
      <c r="AV222" s="21">
        <f>AV202-Baseline!AV202</f>
        <v>6.1405599357268095</v>
      </c>
      <c r="AW222" s="21">
        <f>AW202-Baseline!AW202</f>
        <v>6.057849173420129</v>
      </c>
      <c r="AX222" s="21">
        <f>AX202-Baseline!AX202</f>
        <v>5.9783189154062697</v>
      </c>
      <c r="AY222" s="21">
        <f>AY202-Baseline!AY202</f>
        <v>5.9018905117158429</v>
      </c>
      <c r="AZ222" s="21">
        <f>AZ202-Baseline!AZ202</f>
        <v>5.8284637070661311</v>
      </c>
      <c r="BA222" s="21">
        <f>BA202-Baseline!BA202</f>
        <v>5.7579515020577272</v>
      </c>
      <c r="BB222" s="21">
        <f>BB202-Baseline!BB202</f>
        <v>5.6896339437815682</v>
      </c>
    </row>
    <row r="223" spans="1:54" outlineLevel="2">
      <c r="B223" s="19"/>
      <c r="C223" s="19"/>
      <c r="D223" s="19"/>
      <c r="E223" s="15"/>
    </row>
    <row r="224" spans="1:54" outlineLevel="2">
      <c r="A224" s="474" t="s">
        <v>475</v>
      </c>
      <c r="B224" s="150" t="s">
        <v>472</v>
      </c>
      <c r="C224" s="19"/>
      <c r="D224" s="135" t="s">
        <v>364</v>
      </c>
      <c r="E224" s="21">
        <f>E204-Baseline!E204</f>
        <v>1.4195666169876544</v>
      </c>
      <c r="F224" s="21">
        <f>F204-Baseline!F204</f>
        <v>2.8453303282288944</v>
      </c>
      <c r="G224" s="21">
        <f>G204-Baseline!G204</f>
        <v>4.2769821963957124</v>
      </c>
      <c r="H224" s="21">
        <f>H204-Baseline!H204</f>
        <v>5.7147252089484502</v>
      </c>
      <c r="I224" s="21">
        <f>I204-Baseline!I204</f>
        <v>7.1593066860496606</v>
      </c>
      <c r="J224" s="21">
        <f>J204-Baseline!J204</f>
        <v>8.6109587728412791</v>
      </c>
      <c r="K224" s="21">
        <f>K204-Baseline!K204</f>
        <v>10.069364694711773</v>
      </c>
      <c r="L224" s="21">
        <f>L204-Baseline!L204</f>
        <v>11.535317614976112</v>
      </c>
      <c r="M224" s="21">
        <f>M204-Baseline!M204</f>
        <v>12.980551331367678</v>
      </c>
      <c r="N224" s="21">
        <f>N204-Baseline!N204</f>
        <v>14.401147891089186</v>
      </c>
      <c r="O224" s="21">
        <f>O204-Baseline!O204</f>
        <v>15.799024179486963</v>
      </c>
      <c r="P224" s="21">
        <f>P204-Baseline!P204</f>
        <v>17.175494345941328</v>
      </c>
      <c r="Q224" s="21">
        <f>Q204-Baseline!Q204</f>
        <v>18.531845505425533</v>
      </c>
      <c r="R224" s="21">
        <f>R204-Baseline!R204</f>
        <v>19.868288779165233</v>
      </c>
      <c r="S224" s="21">
        <f>S204-Baseline!S204</f>
        <v>21.185233864816244</v>
      </c>
      <c r="T224" s="21">
        <f>T204-Baseline!T204</f>
        <v>22.483955404296104</v>
      </c>
      <c r="U224" s="21">
        <f>U204-Baseline!U204</f>
        <v>23.765704637001193</v>
      </c>
      <c r="V224" s="21">
        <f>V204-Baseline!V204</f>
        <v>25.03238010795835</v>
      </c>
      <c r="W224" s="21">
        <f>W204-Baseline!W204</f>
        <v>26.2845332692862</v>
      </c>
      <c r="X224" s="21">
        <f>X204-Baseline!X204</f>
        <v>27.524047644265409</v>
      </c>
      <c r="Y224" s="21">
        <f>Y204-Baseline!Y204</f>
        <v>28.751403392564225</v>
      </c>
      <c r="Z224" s="21">
        <f>Z204-Baseline!Z204</f>
        <v>29.968458088122684</v>
      </c>
      <c r="AA224" s="21">
        <f>AA204-Baseline!AA204</f>
        <v>31.176379310818827</v>
      </c>
      <c r="AB224" s="21">
        <f>AB204-Baseline!AB204</f>
        <v>32.376321767099981</v>
      </c>
      <c r="AC224" s="21">
        <f>AC204-Baseline!AC204</f>
        <v>39.915783760224116</v>
      </c>
      <c r="AD224" s="21">
        <f>AD204-Baseline!AD204</f>
        <v>47.279912528085887</v>
      </c>
      <c r="AE224" s="21">
        <f>AE204-Baseline!AE204</f>
        <v>54.476047044775676</v>
      </c>
      <c r="AF224" s="21">
        <f>AF204-Baseline!AF204</f>
        <v>61.510980415525253</v>
      </c>
      <c r="AG224" s="21">
        <f>AG204-Baseline!AG204</f>
        <v>68.391334330155644</v>
      </c>
      <c r="AH224" s="21">
        <f>AH204-Baseline!AH204</f>
        <v>75.12357613695562</v>
      </c>
      <c r="AI224" s="21">
        <f>AI204-Baseline!AI204</f>
        <v>81.714044837315072</v>
      </c>
      <c r="AJ224" s="21">
        <f>AJ204-Baseline!AJ204</f>
        <v>88.199288280558946</v>
      </c>
      <c r="AK224" s="21">
        <f>AK204-Baseline!AK204</f>
        <v>94.584126586914863</v>
      </c>
      <c r="AL224" s="21">
        <f>AL204-Baseline!AL204</f>
        <v>100.87330729559187</v>
      </c>
      <c r="AM224" s="21">
        <f>AM204-Baseline!AM204</f>
        <v>107.07149973691109</v>
      </c>
      <c r="AN224" s="21">
        <f>AN204-Baseline!AN204</f>
        <v>113.18329123008465</v>
      </c>
      <c r="AO224" s="21">
        <f>AO204-Baseline!AO204</f>
        <v>119.21318740768082</v>
      </c>
      <c r="AP224" s="21">
        <f>AP204-Baseline!AP204</f>
        <v>125.16562276889663</v>
      </c>
      <c r="AQ224" s="21">
        <f>AQ204-Baseline!AQ204</f>
        <v>131.0449664702324</v>
      </c>
      <c r="AR224" s="21">
        <f>AR204-Baseline!AR204</f>
        <v>136.84424995235989</v>
      </c>
      <c r="AS224" s="21">
        <f>AS204-Baseline!AS204</f>
        <v>142.54336845146437</v>
      </c>
      <c r="AT224" s="21">
        <f>AT204-Baseline!AT204</f>
        <v>148.14574449707206</v>
      </c>
      <c r="AU224" s="21">
        <f>AU204-Baseline!AU204</f>
        <v>153.65471192224084</v>
      </c>
      <c r="AV224" s="21">
        <f>AV204-Baseline!AV204</f>
        <v>159.07351806734135</v>
      </c>
      <c r="AW224" s="21">
        <f>AW204-Baseline!AW204</f>
        <v>164.40532597501891</v>
      </c>
      <c r="AX224" s="21">
        <f>AX204-Baseline!AX204</f>
        <v>169.65321689602206</v>
      </c>
      <c r="AY224" s="21">
        <f>AY204-Baseline!AY204</f>
        <v>174.82019270809724</v>
      </c>
      <c r="AZ224" s="21">
        <f>AZ204-Baseline!AZ204</f>
        <v>179.90915434494173</v>
      </c>
      <c r="BA224" s="21">
        <f>BA204-Baseline!BA204</f>
        <v>184.92291509781421</v>
      </c>
      <c r="BB224" s="21">
        <f>BB204-Baseline!BB204</f>
        <v>189.86372026796619</v>
      </c>
    </row>
    <row r="225" spans="1:54" outlineLevel="2">
      <c r="A225" s="475"/>
      <c r="B225" s="150" t="s">
        <v>473</v>
      </c>
      <c r="C225" s="19"/>
      <c r="D225" s="135" t="s">
        <v>364</v>
      </c>
      <c r="E225" s="21">
        <f>E205-Baseline!E205</f>
        <v>1.3485516653383769</v>
      </c>
      <c r="F225" s="21">
        <f>F205-Baseline!F205</f>
        <v>2.7007470671644476</v>
      </c>
      <c r="G225" s="21">
        <f>G205-Baseline!G205</f>
        <v>4.0567415095440369</v>
      </c>
      <c r="H225" s="21">
        <f>H205-Baseline!H205</f>
        <v>5.4166950638092208</v>
      </c>
      <c r="I225" s="21">
        <f>I205-Baseline!I205</f>
        <v>6.7807727651391261</v>
      </c>
      <c r="J225" s="21">
        <f>J205-Baseline!J205</f>
        <v>8.149144816393477</v>
      </c>
      <c r="K225" s="21">
        <f>K205-Baseline!K205</f>
        <v>9.5219867992444573</v>
      </c>
      <c r="L225" s="21">
        <f>L205-Baseline!L205</f>
        <v>10.899479893311865</v>
      </c>
      <c r="M225" s="21">
        <f>M205-Baseline!M205</f>
        <v>12.253306347268582</v>
      </c>
      <c r="N225" s="21">
        <f>N205-Baseline!N205</f>
        <v>13.58006606049366</v>
      </c>
      <c r="O225" s="21">
        <f>O205-Baseline!O205</f>
        <v>14.881032059043511</v>
      </c>
      <c r="P225" s="21">
        <f>P205-Baseline!P205</f>
        <v>16.157447143589813</v>
      </c>
      <c r="Q225" s="21">
        <f>Q205-Baseline!Q205</f>
        <v>17.410525383943508</v>
      </c>
      <c r="R225" s="21">
        <f>R205-Baseline!R205</f>
        <v>18.639781083971467</v>
      </c>
      <c r="S225" s="21">
        <f>S205-Baseline!S205</f>
        <v>19.846136315535372</v>
      </c>
      <c r="T225" s="21">
        <f>T205-Baseline!T205</f>
        <v>21.030785586746081</v>
      </c>
      <c r="U225" s="21">
        <f>U205-Baseline!U205</f>
        <v>22.194898176949849</v>
      </c>
      <c r="V225" s="21">
        <f>V205-Baseline!V205</f>
        <v>23.339619554283924</v>
      </c>
      <c r="W225" s="21">
        <f>W205-Baseline!W205</f>
        <v>24.466072767379519</v>
      </c>
      <c r="X225" s="21">
        <f>X205-Baseline!X205</f>
        <v>25.575359813915028</v>
      </c>
      <c r="Y225" s="21">
        <f>Y205-Baseline!Y205</f>
        <v>26.668552210889136</v>
      </c>
      <c r="Z225" s="21">
        <f>Z205-Baseline!Z205</f>
        <v>27.746696175763308</v>
      </c>
      <c r="AA225" s="21">
        <f>AA205-Baseline!AA205</f>
        <v>28.810838754302502</v>
      </c>
      <c r="AB225" s="21">
        <f>AB205-Baseline!AB205</f>
        <v>29.862011185938563</v>
      </c>
      <c r="AC225" s="21">
        <f>AC205-Baseline!AC205</f>
        <v>36.882838665445206</v>
      </c>
      <c r="AD225" s="21">
        <f>AD205-Baseline!AD205</f>
        <v>43.718237142312539</v>
      </c>
      <c r="AE225" s="21">
        <f>AE205-Baseline!AE205</f>
        <v>50.37515988928201</v>
      </c>
      <c r="AF225" s="21">
        <f>AF205-Baseline!AF205</f>
        <v>56.860320414391197</v>
      </c>
      <c r="AG225" s="21">
        <f>AG205-Baseline!AG205</f>
        <v>63.180210650223586</v>
      </c>
      <c r="AH225" s="21">
        <f>AH205-Baseline!AH205</f>
        <v>69.341123544893705</v>
      </c>
      <c r="AI225" s="21">
        <f>AI205-Baseline!AI205</f>
        <v>75.349183381411976</v>
      </c>
      <c r="AJ225" s="21">
        <f>AJ205-Baseline!AJ205</f>
        <v>81.237859844973173</v>
      </c>
      <c r="AK225" s="21">
        <f>AK205-Baseline!AK205</f>
        <v>87.011665741695197</v>
      </c>
      <c r="AL225" s="21">
        <f>AL205-Baseline!AL205</f>
        <v>92.67501496330955</v>
      </c>
      <c r="AM225" s="21">
        <f>AM205-Baseline!AM205</f>
        <v>98.232227508713649</v>
      </c>
      <c r="AN225" s="21">
        <f>AN205-Baseline!AN205</f>
        <v>103.68753190896086</v>
      </c>
      <c r="AO225" s="21">
        <f>AO205-Baseline!AO205</f>
        <v>109.04506692029742</v>
      </c>
      <c r="AP225" s="21">
        <f>AP205-Baseline!AP205</f>
        <v>114.30888708927124</v>
      </c>
      <c r="AQ225" s="21">
        <f>AQ205-Baseline!AQ205</f>
        <v>119.48296670160565</v>
      </c>
      <c r="AR225" s="21">
        <f>AR205-Baseline!AR205</f>
        <v>124.56403487114757</v>
      </c>
      <c r="AS225" s="21">
        <f>AS205-Baseline!AS205</f>
        <v>129.54047593923065</v>
      </c>
      <c r="AT225" s="21">
        <f>AT205-Baseline!AT205</f>
        <v>134.41562098540066</v>
      </c>
      <c r="AU225" s="21">
        <f>AU205-Baseline!AU205</f>
        <v>139.19271063582286</v>
      </c>
      <c r="AV225" s="21">
        <f>AV205-Baseline!AV205</f>
        <v>143.87489761378831</v>
      </c>
      <c r="AW225" s="21">
        <f>AW205-Baseline!AW205</f>
        <v>148.46524922923993</v>
      </c>
      <c r="AX225" s="21">
        <f>AX205-Baseline!AX205</f>
        <v>152.96674985567714</v>
      </c>
      <c r="AY225" s="21">
        <f>AY205-Baseline!AY205</f>
        <v>157.3823033559481</v>
      </c>
      <c r="AZ225" s="21">
        <f>AZ205-Baseline!AZ205</f>
        <v>161.71471160756357</v>
      </c>
      <c r="BA225" s="21">
        <f>BA205-Baseline!BA205</f>
        <v>165.96668791557224</v>
      </c>
      <c r="BB225" s="21">
        <f>BB205-Baseline!BB205</f>
        <v>170.14053296616632</v>
      </c>
    </row>
    <row r="226" spans="1:54" outlineLevel="2">
      <c r="A226" s="476"/>
      <c r="B226" s="150" t="s">
        <v>474</v>
      </c>
      <c r="C226" s="19"/>
      <c r="D226" s="135" t="s">
        <v>364</v>
      </c>
      <c r="E226" s="21">
        <f>E206-Baseline!E206</f>
        <v>1.4910318443675934</v>
      </c>
      <c r="F226" s="21">
        <f>F206-Baseline!F206</f>
        <v>2.9900870157693111</v>
      </c>
      <c r="G226" s="21">
        <f>G206-Baseline!G206</f>
        <v>4.497481810484472</v>
      </c>
      <c r="H226" s="21">
        <f>H206-Baseline!H206</f>
        <v>6.0135437260569038</v>
      </c>
      <c r="I226" s="21">
        <f>I206-Baseline!I206</f>
        <v>7.5386119235866706</v>
      </c>
      <c r="J226" s="21">
        <f>J206-Baseline!J206</f>
        <v>9.0730377083037688</v>
      </c>
      <c r="K226" s="21">
        <f>K206-Baseline!K206</f>
        <v>10.61718502898184</v>
      </c>
      <c r="L226" s="21">
        <f>L206-Baseline!L206</f>
        <v>12.171430997264883</v>
      </c>
      <c r="M226" s="21">
        <f>M206-Baseline!M206</f>
        <v>13.707631741147251</v>
      </c>
      <c r="N226" s="21">
        <f>N206-Baseline!N206</f>
        <v>15.222594471598454</v>
      </c>
      <c r="O226" s="21">
        <f>O206-Baseline!O206</f>
        <v>16.717812928376716</v>
      </c>
      <c r="P226" s="21">
        <f>P206-Baseline!P206</f>
        <v>18.194759512811807</v>
      </c>
      <c r="Q226" s="21">
        <f>Q206-Baseline!Q206</f>
        <v>19.654887150867292</v>
      </c>
      <c r="R226" s="21">
        <f>R206-Baseline!R206</f>
        <v>21.097954404003204</v>
      </c>
      <c r="S226" s="21">
        <f>S206-Baseline!S206</f>
        <v>22.525091526676221</v>
      </c>
      <c r="T226" s="21">
        <f>T206-Baseline!T206</f>
        <v>23.937758772911728</v>
      </c>
      <c r="U226" s="21">
        <f>U206-Baseline!U206</f>
        <v>25.337401869599674</v>
      </c>
      <c r="V226" s="21">
        <f>V206-Baseline!V206</f>
        <v>26.725453876211759</v>
      </c>
      <c r="W226" s="21">
        <f>W206-Baseline!W206</f>
        <v>28.103337037554244</v>
      </c>
      <c r="X226" s="21">
        <f>X206-Baseline!X206</f>
        <v>29.472464631968364</v>
      </c>
      <c r="Y226" s="21">
        <f>Y206-Baseline!Y206</f>
        <v>30.834232041570708</v>
      </c>
      <c r="Z226" s="21">
        <f>Z206-Baseline!Z206</f>
        <v>32.190022453905961</v>
      </c>
      <c r="AA226" s="21">
        <f>AA206-Baseline!AA206</f>
        <v>33.541233532409841</v>
      </c>
      <c r="AB226" s="21">
        <f>AB206-Baseline!AB206</f>
        <v>34.889261346263929</v>
      </c>
      <c r="AC226" s="21">
        <f>AC206-Baseline!AC206</f>
        <v>42.944657675183592</v>
      </c>
      <c r="AD226" s="21">
        <f>AD206-Baseline!AD206</f>
        <v>50.834430509177785</v>
      </c>
      <c r="AE226" s="21">
        <f>AE206-Baseline!AE206</f>
        <v>58.56590393918087</v>
      </c>
      <c r="AF226" s="21">
        <f>AF206-Baseline!AF206</f>
        <v>66.146123552099169</v>
      </c>
      <c r="AG226" s="21">
        <f>AG206-Baseline!AG206</f>
        <v>73.581895643775894</v>
      </c>
      <c r="AH226" s="21">
        <f>AH206-Baseline!AH206</f>
        <v>80.879840138457084</v>
      </c>
      <c r="AI226" s="21">
        <f>AI206-Baseline!AI206</f>
        <v>88.046467176610221</v>
      </c>
      <c r="AJ226" s="21">
        <f>AJ206-Baseline!AJ206</f>
        <v>95.121353103970549</v>
      </c>
      <c r="AK226" s="21">
        <f>AK206-Baseline!AK206</f>
        <v>102.10963833943248</v>
      </c>
      <c r="AL226" s="21">
        <f>AL206-Baseline!AL206</f>
        <v>109.01638735037359</v>
      </c>
      <c r="AM226" s="21">
        <f>AM206-Baseline!AM206</f>
        <v>115.84659650080962</v>
      </c>
      <c r="AN226" s="21">
        <f>AN206-Baseline!AN206</f>
        <v>122.60519428871559</v>
      </c>
      <c r="AO226" s="21">
        <f>AO206-Baseline!AO206</f>
        <v>129.29703955987318</v>
      </c>
      <c r="AP226" s="21">
        <f>AP206-Baseline!AP206</f>
        <v>135.92693150394206</v>
      </c>
      <c r="AQ226" s="21">
        <f>AQ206-Baseline!AQ206</f>
        <v>142.4996149616089</v>
      </c>
      <c r="AR226" s="21">
        <f>AR206-Baseline!AR206</f>
        <v>149.00447708326089</v>
      </c>
      <c r="AS226" s="21">
        <f>AS206-Baseline!AS206</f>
        <v>155.41307369416654</v>
      </c>
      <c r="AT226" s="21">
        <f>AT206-Baseline!AT206</f>
        <v>161.72892292145835</v>
      </c>
      <c r="AU226" s="21">
        <f>AU206-Baseline!AU206</f>
        <v>167.95545510325172</v>
      </c>
      <c r="AV226" s="21">
        <f>AV206-Baseline!AV206</f>
        <v>174.09601503897852</v>
      </c>
      <c r="AW226" s="21">
        <f>AW206-Baseline!AW206</f>
        <v>180.15386421239864</v>
      </c>
      <c r="AX226" s="21">
        <f>AX206-Baseline!AX206</f>
        <v>186.13218312780492</v>
      </c>
      <c r="AY226" s="21">
        <f>AY206-Baseline!AY206</f>
        <v>192.03407363952076</v>
      </c>
      <c r="AZ226" s="21">
        <f>AZ206-Baseline!AZ206</f>
        <v>197.86253734658689</v>
      </c>
      <c r="BA226" s="21">
        <f>BA206-Baseline!BA206</f>
        <v>203.62048884864461</v>
      </c>
      <c r="BB226" s="21">
        <f>BB206-Baseline!BB206</f>
        <v>209.31012279242617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479</v>
      </c>
      <c r="C229" s="57"/>
      <c r="D229" s="56" t="s">
        <v>364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C61:C63</xm:sqref>
        </x14:dataValidation>
        <x14:dataValidation type="list" allowBlank="1" showInputMessage="1" showErrorMessage="1" xr:uid="{DA5739E6-469C-4F19-957F-09F85BFD0526}">
          <x14:formula1>
            <xm:f>'Fixed Data'!$A$55:$A$78</xm:f>
          </x14:formula1>
          <xm:sqref>B54:B63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480</v>
      </c>
    </row>
    <row r="2" spans="1:19">
      <c r="A2" s="472" t="s">
        <v>481</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483</v>
      </c>
    </row>
    <row r="20" spans="1:19">
      <c r="A20" s="472" t="s">
        <v>484</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325</v>
      </c>
      <c r="B23" s="406"/>
      <c r="C23" s="406"/>
      <c r="D23" s="406"/>
      <c r="E23" s="406"/>
      <c r="F23" s="406"/>
      <c r="G23" s="406"/>
      <c r="H23" s="406"/>
      <c r="I23" s="406"/>
      <c r="J23" s="406"/>
      <c r="K23" s="406"/>
      <c r="L23" s="406"/>
      <c r="M23" s="406"/>
      <c r="N23" s="406"/>
      <c r="O23" s="406"/>
      <c r="P23" s="406"/>
      <c r="Q23" s="406"/>
      <c r="R23" s="406"/>
      <c r="S23" s="406"/>
    </row>
    <row r="24" spans="1:19">
      <c r="A24" s="158" t="s">
        <v>467</v>
      </c>
      <c r="B24" s="406"/>
      <c r="C24" s="406"/>
      <c r="D24" s="406"/>
      <c r="E24" s="406"/>
      <c r="F24" s="406"/>
      <c r="G24" s="406"/>
      <c r="H24" s="406"/>
      <c r="I24" s="406"/>
      <c r="J24" s="406"/>
      <c r="K24" s="406"/>
      <c r="L24" s="406"/>
      <c r="M24" s="406"/>
      <c r="N24" s="406"/>
      <c r="O24" s="406"/>
      <c r="P24" s="406"/>
      <c r="Q24" s="406"/>
      <c r="R24" s="406"/>
      <c r="S24" s="406"/>
    </row>
    <row r="25" spans="1:19">
      <c r="A25" s="159" t="s">
        <v>370</v>
      </c>
      <c r="B25" s="406"/>
      <c r="C25" s="406"/>
      <c r="D25" s="406"/>
      <c r="E25" s="406"/>
      <c r="F25" s="406"/>
      <c r="G25" s="406"/>
      <c r="H25" s="406"/>
      <c r="I25" s="406"/>
      <c r="J25" s="406"/>
      <c r="K25" s="406"/>
      <c r="L25" s="406"/>
      <c r="M25" s="406"/>
      <c r="N25" s="406"/>
      <c r="O25" s="406"/>
      <c r="P25" s="406"/>
      <c r="Q25" s="406"/>
      <c r="R25" s="406"/>
      <c r="S25" s="406"/>
    </row>
    <row r="26" spans="1:19">
      <c r="A26" s="159" t="s">
        <v>446</v>
      </c>
      <c r="B26" s="406"/>
      <c r="C26" s="406"/>
      <c r="D26" s="406"/>
      <c r="E26" s="406"/>
      <c r="F26" s="406"/>
      <c r="G26" s="406"/>
      <c r="H26" s="406"/>
      <c r="I26" s="406"/>
      <c r="J26" s="406"/>
      <c r="K26" s="406"/>
      <c r="L26" s="406"/>
      <c r="M26" s="406"/>
      <c r="N26" s="406"/>
      <c r="O26" s="406"/>
      <c r="P26" s="406"/>
      <c r="Q26" s="406"/>
      <c r="R26" s="406"/>
      <c r="S26" s="406"/>
    </row>
    <row r="27" spans="1:19">
      <c r="A27" s="159" t="s">
        <v>447</v>
      </c>
      <c r="B27" s="406"/>
      <c r="C27" s="406"/>
      <c r="D27" s="406"/>
      <c r="E27" s="406"/>
      <c r="F27" s="406"/>
      <c r="G27" s="406"/>
      <c r="H27" s="406"/>
      <c r="I27" s="406"/>
      <c r="J27" s="406"/>
      <c r="K27" s="406"/>
      <c r="L27" s="406"/>
      <c r="M27" s="406"/>
      <c r="N27" s="406"/>
      <c r="O27" s="406"/>
      <c r="P27" s="406"/>
      <c r="Q27" s="406"/>
      <c r="R27" s="406"/>
      <c r="S27" s="406"/>
    </row>
    <row r="31" spans="1:19">
      <c r="A31" s="4" t="s">
        <v>488</v>
      </c>
    </row>
    <row r="32" spans="1:19">
      <c r="A32" t="s">
        <v>489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topLeftCell="A217" zoomScale="85" zoomScaleNormal="85" workbookViewId="0">
      <selection activeCell="B4" sqref="B4:B8"/>
    </sheetView>
  </sheetViews>
  <sheetFormatPr defaultColWidth="9" defaultRowHeight="13.5" outlineLevelRow="3"/>
  <cols>
    <col min="1" max="1" width="31.3828125" customWidth="1"/>
    <col min="2" max="2" width="43.382812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37" t="s">
        <v>317</v>
      </c>
      <c r="J2" s="438"/>
      <c r="K2" s="438"/>
      <c r="L2" s="438"/>
      <c r="M2" s="438"/>
      <c r="N2" s="438"/>
      <c r="O2" s="438"/>
      <c r="P2" s="438"/>
      <c r="Q2" s="438"/>
      <c r="R2" s="438"/>
      <c r="S2" s="438"/>
      <c r="T2" s="438"/>
      <c r="U2" s="439"/>
    </row>
    <row r="3" spans="1:21" ht="13.5" customHeight="1" outlineLevel="1" thickBot="1">
      <c r="A3" s="3"/>
      <c r="B3" s="7"/>
      <c r="F3" s="24"/>
      <c r="G3" s="10"/>
      <c r="I3" s="440" t="s">
        <v>318</v>
      </c>
      <c r="J3" s="441"/>
      <c r="K3" s="441"/>
      <c r="L3" s="441"/>
      <c r="M3" s="441"/>
      <c r="N3" s="442"/>
      <c r="O3" s="1"/>
      <c r="P3" s="446" t="s">
        <v>319</v>
      </c>
      <c r="Q3" s="447"/>
      <c r="R3" s="447"/>
      <c r="S3" s="447"/>
      <c r="T3" s="447"/>
      <c r="U3" s="448"/>
    </row>
    <row r="4" spans="1:21" ht="56.25" customHeight="1" outlineLevel="1">
      <c r="A4" s="31" t="s">
        <v>151</v>
      </c>
      <c r="B4" s="319"/>
      <c r="E4" s="53" t="s">
        <v>320</v>
      </c>
      <c r="F4" s="91"/>
      <c r="G4" s="28"/>
      <c r="H4" s="10"/>
      <c r="I4" s="443"/>
      <c r="J4" s="444"/>
      <c r="K4" s="444"/>
      <c r="L4" s="444"/>
      <c r="M4" s="444"/>
      <c r="N4" s="445"/>
      <c r="P4" s="449"/>
      <c r="Q4" s="450"/>
      <c r="R4" s="450"/>
      <c r="S4" s="450"/>
      <c r="T4" s="450"/>
      <c r="U4" s="451"/>
    </row>
    <row r="5" spans="1:21" outlineLevel="1">
      <c r="A5" s="13" t="s">
        <v>321</v>
      </c>
      <c r="B5" s="320"/>
      <c r="E5" s="14"/>
      <c r="H5" s="10"/>
      <c r="I5" s="477"/>
      <c r="J5" s="464"/>
      <c r="K5" s="464"/>
      <c r="L5" s="464"/>
      <c r="M5" s="464"/>
      <c r="N5" s="465"/>
      <c r="P5" s="477"/>
      <c r="Q5" s="464"/>
      <c r="R5" s="464"/>
      <c r="S5" s="464"/>
      <c r="T5" s="464"/>
      <c r="U5" s="465"/>
    </row>
    <row r="6" spans="1:21" outlineLevel="1">
      <c r="A6" s="13" t="s">
        <v>324</v>
      </c>
      <c r="B6" s="320"/>
      <c r="E6" s="53" t="s">
        <v>326</v>
      </c>
      <c r="F6" s="90"/>
      <c r="H6" s="10"/>
      <c r="I6" s="466"/>
      <c r="J6" s="467"/>
      <c r="K6" s="467"/>
      <c r="L6" s="467"/>
      <c r="M6" s="467"/>
      <c r="N6" s="468"/>
      <c r="P6" s="466"/>
      <c r="Q6" s="467"/>
      <c r="R6" s="467"/>
      <c r="S6" s="467"/>
      <c r="T6" s="467"/>
      <c r="U6" s="468"/>
    </row>
    <row r="7" spans="1:21" outlineLevel="1">
      <c r="A7" s="13" t="s">
        <v>328</v>
      </c>
      <c r="B7" s="320"/>
      <c r="E7" s="14"/>
      <c r="H7" s="10"/>
      <c r="I7" s="466"/>
      <c r="J7" s="467"/>
      <c r="K7" s="467"/>
      <c r="L7" s="467"/>
      <c r="M7" s="467"/>
      <c r="N7" s="468"/>
      <c r="P7" s="466"/>
      <c r="Q7" s="467"/>
      <c r="R7" s="467"/>
      <c r="S7" s="467"/>
      <c r="T7" s="467"/>
      <c r="U7" s="468"/>
    </row>
    <row r="8" spans="1:21" ht="41" outlineLevel="1" thickBot="1">
      <c r="A8" s="34" t="s">
        <v>330</v>
      </c>
      <c r="B8" s="321"/>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14" outlineLevel="1" thickBot="1">
      <c r="A10" s="32" t="s">
        <v>332</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40.5" outlineLevel="1">
      <c r="A12" s="26" t="s">
        <v>333</v>
      </c>
      <c r="B12" s="26" t="s">
        <v>334</v>
      </c>
      <c r="C12" s="26" t="s">
        <v>335</v>
      </c>
      <c r="D12" s="26" t="s">
        <v>336</v>
      </c>
      <c r="E12" s="26" t="s">
        <v>337</v>
      </c>
      <c r="F12" s="26" t="s">
        <v>338</v>
      </c>
      <c r="G12" s="26" t="s">
        <v>339</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12.980551331367678</v>
      </c>
      <c r="D13" s="21">
        <f t="shared" ref="D13:D18" si="1">INDEX($E$205:$AW$205,1,MATCH($A13,$E$53:$BB$53,0))</f>
        <v>0</v>
      </c>
      <c r="E13" s="21">
        <f>D13-Baseline!D13</f>
        <v>12.253306347268582</v>
      </c>
      <c r="F13" s="21">
        <f t="shared" ref="F13:F18" si="2">INDEX($E$206:$AW$206,1,MATCH($A13,$E$53:$BB$53,0))</f>
        <v>0</v>
      </c>
      <c r="G13" s="21">
        <f>F13-Baseline!F13</f>
        <v>13.707631741147251</v>
      </c>
      <c r="I13" s="466"/>
      <c r="J13" s="467"/>
      <c r="K13" s="467"/>
      <c r="L13" s="467"/>
      <c r="M13" s="467"/>
      <c r="N13" s="468"/>
      <c r="P13" s="466"/>
      <c r="Q13" s="467"/>
      <c r="R13" s="467"/>
      <c r="S13" s="467"/>
      <c r="T13" s="467"/>
      <c r="U13" s="468"/>
    </row>
    <row r="14" spans="1:21" outlineLevel="1">
      <c r="A14" s="58">
        <v>2040</v>
      </c>
      <c r="B14" s="21">
        <f t="shared" si="0"/>
        <v>0</v>
      </c>
      <c r="C14" s="21">
        <f>B14-Baseline!B14</f>
        <v>19.868288779165233</v>
      </c>
      <c r="D14" s="21">
        <f t="shared" si="1"/>
        <v>0</v>
      </c>
      <c r="E14" s="21">
        <f>D14-Baseline!D14</f>
        <v>18.639781083971467</v>
      </c>
      <c r="F14" s="21">
        <f t="shared" si="2"/>
        <v>0</v>
      </c>
      <c r="G14" s="21">
        <f>F14-Baseline!F14</f>
        <v>21.097954404003204</v>
      </c>
      <c r="I14" s="466"/>
      <c r="J14" s="467"/>
      <c r="K14" s="467"/>
      <c r="L14" s="467"/>
      <c r="M14" s="467"/>
      <c r="N14" s="468"/>
      <c r="P14" s="466"/>
      <c r="Q14" s="467"/>
      <c r="R14" s="467"/>
      <c r="S14" s="467"/>
      <c r="T14" s="467"/>
      <c r="U14" s="468"/>
    </row>
    <row r="15" spans="1:21" outlineLevel="1">
      <c r="A15" s="58">
        <v>2045</v>
      </c>
      <c r="B15" s="21">
        <f t="shared" si="0"/>
        <v>0</v>
      </c>
      <c r="C15" s="21">
        <f>B15-Baseline!B15</f>
        <v>26.2845332692862</v>
      </c>
      <c r="D15" s="21">
        <f t="shared" si="1"/>
        <v>0</v>
      </c>
      <c r="E15" s="21">
        <f>D15-Baseline!D15</f>
        <v>24.466072767379519</v>
      </c>
      <c r="F15" s="21">
        <f t="shared" si="2"/>
        <v>0</v>
      </c>
      <c r="G15" s="21">
        <f>F15-Baseline!F15</f>
        <v>28.103337037554244</v>
      </c>
      <c r="I15" s="466"/>
      <c r="J15" s="467"/>
      <c r="K15" s="467"/>
      <c r="L15" s="467"/>
      <c r="M15" s="467"/>
      <c r="N15" s="468"/>
      <c r="P15" s="466"/>
      <c r="Q15" s="467"/>
      <c r="R15" s="467"/>
      <c r="S15" s="467"/>
      <c r="T15" s="467"/>
      <c r="U15" s="468"/>
    </row>
    <row r="16" spans="1:21" outlineLevel="1">
      <c r="A16" s="58">
        <v>2050</v>
      </c>
      <c r="B16" s="21">
        <f t="shared" si="0"/>
        <v>0</v>
      </c>
      <c r="C16" s="21">
        <f>B16-Baseline!B16</f>
        <v>32.376321767099981</v>
      </c>
      <c r="D16" s="21">
        <f t="shared" si="1"/>
        <v>0</v>
      </c>
      <c r="E16" s="21">
        <f>D16-Baseline!D16</f>
        <v>29.862011185938563</v>
      </c>
      <c r="F16" s="21">
        <f t="shared" si="2"/>
        <v>0</v>
      </c>
      <c r="G16" s="21">
        <f>F16-Baseline!F16</f>
        <v>34.889261346263929</v>
      </c>
      <c r="I16" s="466"/>
      <c r="J16" s="467"/>
      <c r="K16" s="467"/>
      <c r="L16" s="467"/>
      <c r="M16" s="467"/>
      <c r="N16" s="468"/>
      <c r="P16" s="466"/>
      <c r="Q16" s="467"/>
      <c r="R16" s="467"/>
      <c r="S16" s="467"/>
      <c r="T16" s="467"/>
      <c r="U16" s="468"/>
    </row>
    <row r="17" spans="1:21" outlineLevel="1">
      <c r="A17" s="58">
        <v>2060</v>
      </c>
      <c r="B17" s="21">
        <f t="shared" si="0"/>
        <v>0</v>
      </c>
      <c r="C17" s="21">
        <f>B17-Baseline!B17</f>
        <v>100.87330729559187</v>
      </c>
      <c r="D17" s="21">
        <f t="shared" si="1"/>
        <v>0</v>
      </c>
      <c r="E17" s="21">
        <f>D17-Baseline!D17</f>
        <v>92.67501496330955</v>
      </c>
      <c r="F17" s="21">
        <f t="shared" si="2"/>
        <v>0</v>
      </c>
      <c r="G17" s="21">
        <f>F17-Baseline!F17</f>
        <v>109.01638735037359</v>
      </c>
      <c r="I17" s="466"/>
      <c r="J17" s="467"/>
      <c r="K17" s="467"/>
      <c r="L17" s="467"/>
      <c r="M17" s="467"/>
      <c r="N17" s="468"/>
      <c r="P17" s="466"/>
      <c r="Q17" s="467"/>
      <c r="R17" s="467"/>
      <c r="S17" s="467"/>
      <c r="T17" s="467"/>
      <c r="U17" s="468"/>
    </row>
    <row r="18" spans="1:21" outlineLevel="1">
      <c r="A18" s="58">
        <v>2070</v>
      </c>
      <c r="B18" s="21">
        <f t="shared" si="0"/>
        <v>0</v>
      </c>
      <c r="C18" s="21">
        <f>B18-Baseline!B18</f>
        <v>159.07351806734135</v>
      </c>
      <c r="D18" s="21">
        <f t="shared" si="1"/>
        <v>0</v>
      </c>
      <c r="E18" s="21">
        <f>D18-Baseline!D18</f>
        <v>143.87489761378831</v>
      </c>
      <c r="F18" s="21">
        <f t="shared" si="2"/>
        <v>0</v>
      </c>
      <c r="G18" s="21">
        <f>F18-Baseline!F18</f>
        <v>174.09601503897852</v>
      </c>
      <c r="I18" s="469"/>
      <c r="J18" s="470"/>
      <c r="K18" s="470"/>
      <c r="L18" s="470"/>
      <c r="M18" s="470"/>
      <c r="N18" s="471"/>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340</v>
      </c>
      <c r="B20" s="55">
        <f>Baseline!B20</f>
        <v>0.33700000000000002</v>
      </c>
      <c r="E20" s="154"/>
      <c r="I20" s="461" t="s">
        <v>341</v>
      </c>
      <c r="J20" s="462"/>
      <c r="K20" s="462"/>
      <c r="L20" s="462"/>
      <c r="M20" s="462"/>
      <c r="N20" s="463"/>
      <c r="P20" s="461" t="s">
        <v>342</v>
      </c>
      <c r="Q20" s="462"/>
      <c r="R20" s="462"/>
      <c r="S20" s="462"/>
      <c r="T20" s="462"/>
      <c r="U20" s="463"/>
    </row>
    <row r="21" spans="1:21" ht="12.75" customHeight="1" outlineLevel="1">
      <c r="A21" s="154"/>
      <c r="B21" s="155"/>
      <c r="I21" s="477"/>
      <c r="J21" s="464"/>
      <c r="K21" s="464"/>
      <c r="L21" s="464"/>
      <c r="M21" s="464"/>
      <c r="N21" s="465"/>
      <c r="P21" s="477"/>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344</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345</v>
      </c>
      <c r="I24" s="466"/>
      <c r="J24" s="467"/>
      <c r="K24" s="467"/>
      <c r="L24" s="467"/>
      <c r="M24" s="467"/>
      <c r="N24" s="468"/>
      <c r="P24" s="466"/>
      <c r="Q24" s="467"/>
      <c r="R24" s="467"/>
      <c r="S24" s="467"/>
      <c r="T24" s="467"/>
      <c r="U24" s="468"/>
    </row>
    <row r="25" spans="1:21" ht="14" outlineLevel="1" thickBot="1">
      <c r="B25" s="30" t="s">
        <v>346</v>
      </c>
      <c r="C25" s="30" t="s">
        <v>346</v>
      </c>
      <c r="D25" s="30" t="s">
        <v>346</v>
      </c>
      <c r="E25" s="30" t="s">
        <v>346</v>
      </c>
      <c r="F25" s="30" t="s">
        <v>346</v>
      </c>
      <c r="G25" s="30" t="s">
        <v>346</v>
      </c>
      <c r="I25" s="466"/>
      <c r="J25" s="467"/>
      <c r="K25" s="467"/>
      <c r="L25" s="467"/>
      <c r="M25" s="467"/>
      <c r="N25" s="468"/>
      <c r="P25" s="466"/>
      <c r="Q25" s="467"/>
      <c r="R25" s="467"/>
      <c r="S25" s="467"/>
      <c r="T25" s="467"/>
      <c r="U25" s="468"/>
    </row>
    <row r="26" spans="1:21" outlineLevel="1">
      <c r="A26" s="54" t="s">
        <v>347</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348</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4" outlineLevel="1" thickBot="1">
      <c r="A29" s="154"/>
      <c r="B29" s="248"/>
      <c r="C29" s="248"/>
      <c r="D29" s="248"/>
      <c r="E29" s="248"/>
      <c r="F29" s="248"/>
      <c r="G29" s="248"/>
      <c r="I29" s="466"/>
      <c r="J29" s="467"/>
      <c r="K29" s="467"/>
      <c r="L29" s="467"/>
      <c r="M29" s="467"/>
      <c r="N29" s="468"/>
      <c r="P29" s="466"/>
      <c r="Q29" s="467"/>
      <c r="R29" s="467"/>
      <c r="S29" s="467"/>
      <c r="T29" s="467"/>
      <c r="U29" s="468"/>
    </row>
    <row r="30" spans="1:21" ht="14" outlineLevel="1" thickBot="1">
      <c r="A30" s="308"/>
      <c r="B30" s="309" t="s">
        <v>349</v>
      </c>
      <c r="C30" s="310" t="s">
        <v>350</v>
      </c>
      <c r="D30" s="413" t="s">
        <v>306</v>
      </c>
      <c r="E30" s="414"/>
      <c r="F30" s="414"/>
      <c r="G30" s="415"/>
      <c r="I30" s="466"/>
      <c r="J30" s="467"/>
      <c r="K30" s="467"/>
      <c r="L30" s="467"/>
      <c r="M30" s="467"/>
      <c r="N30" s="468"/>
      <c r="P30" s="466"/>
      <c r="Q30" s="467"/>
      <c r="R30" s="467"/>
      <c r="S30" s="467"/>
      <c r="T30" s="467"/>
      <c r="U30" s="468"/>
    </row>
    <row r="31" spans="1:21" outlineLevel="1">
      <c r="A31" s="433" t="s">
        <v>351</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4"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354</v>
      </c>
    </row>
    <row r="49" spans="1:54" ht="15" outlineLevel="1">
      <c r="A49" s="12"/>
    </row>
    <row r="50" spans="1:54" ht="14" outlineLevel="1" thickBot="1">
      <c r="A50" s="4" t="s">
        <v>355</v>
      </c>
    </row>
    <row r="51" spans="1:54" outlineLevel="2">
      <c r="B51" s="19"/>
      <c r="C51" s="19"/>
      <c r="D51" s="19"/>
      <c r="E51" s="420" t="s">
        <v>253</v>
      </c>
      <c r="F51" s="408"/>
      <c r="G51" s="408"/>
      <c r="H51" s="408"/>
      <c r="I51" s="408"/>
      <c r="J51" s="408" t="s">
        <v>254</v>
      </c>
      <c r="K51" s="408"/>
      <c r="L51" s="408"/>
      <c r="M51" s="408"/>
      <c r="N51" s="408"/>
      <c r="O51" s="408" t="s">
        <v>255</v>
      </c>
      <c r="P51" s="408"/>
      <c r="Q51" s="408"/>
      <c r="R51" s="408"/>
      <c r="S51" s="408"/>
      <c r="T51" s="408" t="s">
        <v>256</v>
      </c>
      <c r="U51" s="408"/>
      <c r="V51" s="408"/>
      <c r="W51" s="408"/>
      <c r="X51" s="408"/>
      <c r="Y51" s="408" t="s">
        <v>356</v>
      </c>
      <c r="Z51" s="408"/>
      <c r="AA51" s="408"/>
      <c r="AB51" s="408"/>
      <c r="AC51" s="408"/>
      <c r="AD51" s="408" t="s">
        <v>357</v>
      </c>
      <c r="AE51" s="408"/>
      <c r="AF51" s="408"/>
      <c r="AG51" s="408"/>
      <c r="AH51" s="408"/>
      <c r="AI51" s="408" t="s">
        <v>358</v>
      </c>
      <c r="AJ51" s="408"/>
      <c r="AK51" s="408"/>
      <c r="AL51" s="408"/>
      <c r="AM51" s="408"/>
      <c r="AN51" s="408" t="s">
        <v>359</v>
      </c>
      <c r="AO51" s="408"/>
      <c r="AP51" s="408"/>
      <c r="AQ51" s="408"/>
      <c r="AR51" s="408"/>
      <c r="AS51" s="408" t="s">
        <v>360</v>
      </c>
      <c r="AT51" s="408"/>
      <c r="AU51" s="408"/>
      <c r="AV51" s="408"/>
      <c r="AW51" s="408"/>
      <c r="AX51" s="408" t="s">
        <v>361</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349</v>
      </c>
      <c r="C53" s="19" t="s">
        <v>362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363</v>
      </c>
      <c r="B54" s="316"/>
      <c r="C54" s="127"/>
      <c r="D54" s="32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17"/>
      <c r="C55" s="121"/>
      <c r="D55" s="148"/>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17"/>
      <c r="C56" s="121"/>
      <c r="D56" s="148"/>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17"/>
      <c r="C57" s="121"/>
      <c r="D57" s="148"/>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17"/>
      <c r="C58" s="121"/>
      <c r="D58" s="148"/>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17"/>
      <c r="C59" s="121"/>
      <c r="D59" s="148"/>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17"/>
      <c r="C60" s="121"/>
      <c r="D60" s="148" t="s">
        <v>364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17"/>
      <c r="C61" s="121"/>
      <c r="D61" s="148" t="s">
        <v>364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17"/>
      <c r="C62" s="121"/>
      <c r="D62" s="148" t="s">
        <v>364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17"/>
      <c r="C63" s="318"/>
      <c r="D63" s="148" t="s">
        <v>364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365</v>
      </c>
      <c r="C64" s="296" t="s">
        <v>366</v>
      </c>
      <c r="D64" s="123" t="s">
        <v>364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367</v>
      </c>
      <c r="B66" s="266"/>
      <c r="C66" s="267"/>
      <c r="D66" s="268" t="s">
        <v>364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364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364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364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364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368</v>
      </c>
      <c r="C71" s="123"/>
      <c r="D71" s="270" t="s">
        <v>364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369</v>
      </c>
      <c r="B75" s="127" t="s">
        <v>370</v>
      </c>
      <c r="C75" s="274"/>
      <c r="D75" s="124" t="s">
        <v>364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364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371</v>
      </c>
      <c r="C77" s="271"/>
      <c r="D77" s="123" t="s">
        <v>364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372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373</v>
      </c>
      <c r="C81" s="6" t="s">
        <v>374</v>
      </c>
      <c r="D81" t="s">
        <v>375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376</v>
      </c>
      <c r="C82" t="s">
        <v>377</v>
      </c>
      <c r="D82" t="s">
        <v>364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378</v>
      </c>
      <c r="C83" t="s">
        <v>379</v>
      </c>
      <c r="D83" t="s">
        <v>364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380</v>
      </c>
      <c r="C84" t="s">
        <v>381</v>
      </c>
      <c r="D84" t="s">
        <v>364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382</v>
      </c>
      <c r="C85" t="s">
        <v>383</v>
      </c>
      <c r="D85" t="s">
        <v>364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384</v>
      </c>
      <c r="C86" t="s">
        <v>385</v>
      </c>
      <c r="D86" t="s">
        <v>364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386</v>
      </c>
      <c r="C87" t="s">
        <v>387</v>
      </c>
      <c r="D87" t="s">
        <v>364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388</v>
      </c>
      <c r="C88" t="s">
        <v>389</v>
      </c>
      <c r="D88" t="s">
        <v>364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390</v>
      </c>
      <c r="C89" t="s">
        <v>391</v>
      </c>
      <c r="D89" t="s">
        <v>364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392</v>
      </c>
      <c r="C90" t="s">
        <v>393</v>
      </c>
      <c r="D90" t="s">
        <v>364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394</v>
      </c>
      <c r="C91" t="s">
        <v>395</v>
      </c>
      <c r="D91" t="s">
        <v>364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396</v>
      </c>
      <c r="C92" t="s">
        <v>397</v>
      </c>
      <c r="D92" t="s">
        <v>364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398</v>
      </c>
      <c r="C93" t="s">
        <v>399</v>
      </c>
      <c r="D93" t="s">
        <v>364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400</v>
      </c>
      <c r="C94" t="s">
        <v>401</v>
      </c>
      <c r="D94" t="s">
        <v>364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402</v>
      </c>
      <c r="C95" t="s">
        <v>403</v>
      </c>
      <c r="D95" t="s">
        <v>364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404</v>
      </c>
      <c r="C96" t="s">
        <v>405</v>
      </c>
      <c r="D96" t="s">
        <v>364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406</v>
      </c>
      <c r="C97" t="s">
        <v>407</v>
      </c>
      <c r="D97" t="s">
        <v>364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408</v>
      </c>
      <c r="C98" t="s">
        <v>409</v>
      </c>
      <c r="D98" t="s">
        <v>364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410</v>
      </c>
      <c r="C99" t="s">
        <v>411</v>
      </c>
      <c r="D99" t="s">
        <v>364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412</v>
      </c>
      <c r="C100" t="s">
        <v>413</v>
      </c>
      <c r="D100" t="s">
        <v>364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414</v>
      </c>
      <c r="C101" t="s">
        <v>415</v>
      </c>
      <c r="D101" t="s">
        <v>364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416</v>
      </c>
      <c r="C102" t="s">
        <v>417</v>
      </c>
      <c r="D102" t="s">
        <v>364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418</v>
      </c>
      <c r="C103" t="s">
        <v>419</v>
      </c>
      <c r="D103" t="s">
        <v>364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420</v>
      </c>
      <c r="C104" t="s">
        <v>421</v>
      </c>
      <c r="D104" t="s">
        <v>364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422</v>
      </c>
      <c r="C105" t="s">
        <v>423</v>
      </c>
      <c r="D105" t="s">
        <v>364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424</v>
      </c>
      <c r="C106" t="s">
        <v>425</v>
      </c>
      <c r="D106" t="s">
        <v>364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426</v>
      </c>
      <c r="C107" t="s">
        <v>427</v>
      </c>
      <c r="D107" t="s">
        <v>364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494</v>
      </c>
      <c r="C108" t="s">
        <v>495</v>
      </c>
      <c r="D108" t="s">
        <v>364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496</v>
      </c>
      <c r="C109" t="s">
        <v>497</v>
      </c>
      <c r="D109" t="s">
        <v>364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498</v>
      </c>
      <c r="C110" t="s">
        <v>499</v>
      </c>
      <c r="D110" t="s">
        <v>364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500</v>
      </c>
      <c r="C111" t="s">
        <v>501</v>
      </c>
      <c r="D111" t="s">
        <v>364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502</v>
      </c>
      <c r="C112" t="s">
        <v>503</v>
      </c>
      <c r="D112" t="s">
        <v>364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504</v>
      </c>
      <c r="C113" t="s">
        <v>505</v>
      </c>
      <c r="D113" t="s">
        <v>364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506</v>
      </c>
      <c r="C114" t="s">
        <v>507</v>
      </c>
      <c r="D114" t="s">
        <v>364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508</v>
      </c>
      <c r="C115" t="s">
        <v>509</v>
      </c>
      <c r="D115" t="s">
        <v>364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510</v>
      </c>
      <c r="C116" t="s">
        <v>511</v>
      </c>
      <c r="D116" t="s">
        <v>364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512</v>
      </c>
      <c r="C117" t="s">
        <v>513</v>
      </c>
      <c r="D117" t="s">
        <v>364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514</v>
      </c>
      <c r="C118" t="s">
        <v>515</v>
      </c>
      <c r="D118" t="s">
        <v>364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516</v>
      </c>
      <c r="C119" t="s">
        <v>517</v>
      </c>
      <c r="D119" t="s">
        <v>364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518</v>
      </c>
      <c r="C120" t="s">
        <v>519</v>
      </c>
      <c r="D120" t="s">
        <v>364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520</v>
      </c>
      <c r="C121" t="s">
        <v>521</v>
      </c>
      <c r="D121" t="s">
        <v>364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522</v>
      </c>
      <c r="C122" t="s">
        <v>523</v>
      </c>
      <c r="D122" t="s">
        <v>364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524</v>
      </c>
      <c r="C123" t="s">
        <v>525</v>
      </c>
      <c r="D123" t="s">
        <v>364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526</v>
      </c>
      <c r="C124" t="s">
        <v>527</v>
      </c>
      <c r="D124" t="s">
        <v>364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528</v>
      </c>
      <c r="C125" t="s">
        <v>529</v>
      </c>
      <c r="D125" t="s">
        <v>364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530</v>
      </c>
      <c r="C126" t="s">
        <v>531</v>
      </c>
      <c r="D126" t="s">
        <v>364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532</v>
      </c>
      <c r="C127" t="s">
        <v>533</v>
      </c>
      <c r="D127" t="s">
        <v>364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428</v>
      </c>
      <c r="C128" t="s">
        <v>429</v>
      </c>
      <c r="D128" t="s">
        <v>364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430</v>
      </c>
      <c r="C129" t="s">
        <v>431</v>
      </c>
      <c r="D129" t="s">
        <v>364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432</v>
      </c>
      <c r="C130" t="s">
        <v>433</v>
      </c>
      <c r="D130" t="s">
        <v>364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434</v>
      </c>
      <c r="C131" t="s">
        <v>435</v>
      </c>
      <c r="D131" t="s">
        <v>364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436</v>
      </c>
      <c r="C132" t="s">
        <v>437</v>
      </c>
      <c r="D132" t="s">
        <v>364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438</v>
      </c>
      <c r="C133" s="7" t="s">
        <v>439</v>
      </c>
      <c r="D133" s="7" t="s">
        <v>364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440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441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442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443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444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445</v>
      </c>
      <c r="B143" s="135" t="s">
        <v>265</v>
      </c>
      <c r="C143" s="135" t="s">
        <v>370</v>
      </c>
      <c r="D143" s="135" t="s">
        <v>364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265</v>
      </c>
      <c r="C144" s="135"/>
      <c r="D144" s="135" t="s">
        <v>364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265</v>
      </c>
      <c r="C145" s="135"/>
      <c r="D145" s="135" t="s">
        <v>364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268</v>
      </c>
      <c r="C146" s="135" t="s">
        <v>446</v>
      </c>
      <c r="D146" s="135" t="s">
        <v>364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268</v>
      </c>
      <c r="C147" s="135" t="s">
        <v>447</v>
      </c>
      <c r="D147" s="135" t="s">
        <v>364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268</v>
      </c>
      <c r="C148" s="135"/>
      <c r="D148" s="135" t="s">
        <v>364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268</v>
      </c>
      <c r="C149" s="135"/>
      <c r="D149" s="135" t="s">
        <v>364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271</v>
      </c>
      <c r="C150" s="315" t="s">
        <v>448</v>
      </c>
      <c r="D150" s="135" t="s">
        <v>364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271</v>
      </c>
      <c r="C151" s="315" t="s">
        <v>449</v>
      </c>
      <c r="D151" s="135" t="s">
        <v>364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271</v>
      </c>
      <c r="C152" s="315" t="s">
        <v>450</v>
      </c>
      <c r="D152" s="135" t="s">
        <v>364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451</v>
      </c>
      <c r="C153" s="135"/>
      <c r="D153" s="135" t="s">
        <v>364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451</v>
      </c>
      <c r="C154" s="135"/>
      <c r="D154" s="135" t="s">
        <v>364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355</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444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452</v>
      </c>
      <c r="B158" s="135" t="s">
        <v>265</v>
      </c>
      <c r="C158" s="315" t="s">
        <v>370</v>
      </c>
      <c r="D158" s="135" t="s">
        <v>453</v>
      </c>
      <c r="E158" s="325"/>
      <c r="F158" s="325"/>
      <c r="G158" s="325"/>
      <c r="H158" s="325"/>
      <c r="I158" s="325"/>
      <c r="J158" s="325"/>
      <c r="K158" s="325"/>
      <c r="L158" s="325"/>
      <c r="M158" s="325"/>
      <c r="N158" s="325"/>
      <c r="O158" s="325"/>
      <c r="P158" s="325"/>
      <c r="Q158" s="325"/>
      <c r="R158" s="325"/>
      <c r="S158" s="325"/>
      <c r="T158" s="325"/>
      <c r="U158" s="325"/>
      <c r="V158" s="325"/>
      <c r="W158" s="325"/>
      <c r="X158" s="325"/>
      <c r="Y158" s="325"/>
      <c r="Z158" s="325"/>
      <c r="AA158" s="325"/>
      <c r="AB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5"/>
      <c r="AZ158" s="325"/>
      <c r="BA158" s="325"/>
      <c r="BB158" s="325"/>
    </row>
    <row r="159" spans="1:54" outlineLevel="2">
      <c r="A159" s="425"/>
      <c r="B159" s="135" t="s">
        <v>265</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5"/>
      <c r="B160" s="135" t="s">
        <v>265</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5"/>
      <c r="B161" s="135" t="s">
        <v>268</v>
      </c>
      <c r="C161" s="315" t="s">
        <v>446</v>
      </c>
      <c r="D161" s="135"/>
      <c r="E161" s="323"/>
      <c r="F161" s="323"/>
      <c r="G161" s="323"/>
      <c r="H161" s="323"/>
      <c r="I161" s="323"/>
      <c r="J161" s="323"/>
      <c r="K161" s="323"/>
      <c r="L161" s="323"/>
      <c r="M161" s="323"/>
      <c r="N161" s="323"/>
      <c r="O161" s="323"/>
      <c r="P161" s="323"/>
      <c r="Q161" s="323"/>
      <c r="R161" s="323"/>
      <c r="S161" s="323"/>
      <c r="T161" s="323"/>
      <c r="U161" s="323"/>
      <c r="V161" s="323"/>
      <c r="W161" s="323"/>
      <c r="X161" s="323"/>
      <c r="Y161" s="323"/>
      <c r="Z161" s="323"/>
      <c r="AA161" s="323"/>
      <c r="AB161" s="323"/>
      <c r="AC161" s="323"/>
      <c r="AD161" s="323"/>
      <c r="AE161" s="323"/>
      <c r="AF161" s="323"/>
      <c r="AG161" s="323"/>
      <c r="AH161" s="323"/>
      <c r="AI161" s="323"/>
      <c r="AJ161" s="323"/>
      <c r="AK161" s="323"/>
      <c r="AL161" s="323"/>
      <c r="AM161" s="323"/>
      <c r="AN161" s="323"/>
      <c r="AO161" s="323"/>
      <c r="AP161" s="323"/>
      <c r="AQ161" s="323"/>
      <c r="AR161" s="323"/>
      <c r="AS161" s="323"/>
      <c r="AT161" s="323"/>
      <c r="AU161" s="323"/>
      <c r="AV161" s="323"/>
      <c r="AW161" s="323"/>
      <c r="AX161" s="323"/>
      <c r="AY161" s="323"/>
      <c r="AZ161" s="323"/>
      <c r="BA161" s="323"/>
      <c r="BB161" s="323"/>
    </row>
    <row r="162" spans="1:54" outlineLevel="2">
      <c r="A162" s="425"/>
      <c r="B162" s="135" t="s">
        <v>268</v>
      </c>
      <c r="C162" s="315" t="s">
        <v>447</v>
      </c>
      <c r="D162" s="135"/>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c r="AE162" s="323"/>
      <c r="AF162" s="323"/>
      <c r="AG162" s="323"/>
      <c r="AH162" s="323"/>
      <c r="AI162" s="323"/>
      <c r="AJ162" s="323"/>
      <c r="AK162" s="323"/>
      <c r="AL162" s="323"/>
      <c r="AM162" s="323"/>
      <c r="AN162" s="323"/>
      <c r="AO162" s="323"/>
      <c r="AP162" s="323"/>
      <c r="AQ162" s="323"/>
      <c r="AR162" s="323"/>
      <c r="AS162" s="323"/>
      <c r="AT162" s="323"/>
      <c r="AU162" s="323"/>
      <c r="AV162" s="323"/>
      <c r="AW162" s="323"/>
      <c r="AX162" s="323"/>
      <c r="AY162" s="323"/>
      <c r="AZ162" s="323"/>
      <c r="BA162" s="323"/>
      <c r="BB162" s="323"/>
    </row>
    <row r="163" spans="1:54" outlineLevel="2">
      <c r="A163" s="425"/>
      <c r="B163" s="135" t="s">
        <v>268</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268</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451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451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451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451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451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456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457</v>
      </c>
      <c r="B172" s="135" t="s">
        <v>265</v>
      </c>
      <c r="C172" s="135" t="s">
        <v>370</v>
      </c>
      <c r="D172" s="135" t="s">
        <v>364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265</v>
      </c>
      <c r="C173" s="135"/>
      <c r="D173" s="135" t="s">
        <v>364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265</v>
      </c>
      <c r="C174" s="135"/>
      <c r="D174" s="135" t="s">
        <v>364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458</v>
      </c>
      <c r="B176" s="135" t="s">
        <v>265</v>
      </c>
      <c r="C176" s="135" t="s">
        <v>370</v>
      </c>
      <c r="D176" s="135" t="s">
        <v>364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265</v>
      </c>
      <c r="C177" s="135"/>
      <c r="D177" s="135" t="s">
        <v>364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265</v>
      </c>
      <c r="C178" s="135"/>
      <c r="D178" s="135" t="s">
        <v>364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459</v>
      </c>
      <c r="B182" s="19"/>
      <c r="C182" s="19"/>
      <c r="D182" s="19"/>
      <c r="E182" s="15"/>
    </row>
    <row r="183" spans="1:54" ht="15" outlineLevel="1">
      <c r="A183" s="12"/>
      <c r="B183" s="19"/>
      <c r="C183" s="19"/>
      <c r="D183" s="19"/>
      <c r="E183" s="15"/>
    </row>
    <row r="184" spans="1:54" s="4" customFormat="1" outlineLevel="1">
      <c r="A184" s="4" t="s">
        <v>460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461</v>
      </c>
      <c r="B186" s="150" t="s">
        <v>462</v>
      </c>
      <c r="C186" s="6" t="s">
        <v>463</v>
      </c>
      <c r="D186" s="10" t="s">
        <v>375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464</v>
      </c>
      <c r="C187" s="6" t="s">
        <v>465</v>
      </c>
      <c r="D187" s="10" t="s">
        <v>375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466</v>
      </c>
      <c r="B190" s="150" t="s">
        <v>325</v>
      </c>
      <c r="C190" s="19"/>
      <c r="D190" s="135" t="s">
        <v>364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467</v>
      </c>
      <c r="C191" s="19"/>
      <c r="D191" s="135" t="s">
        <v>364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536</v>
      </c>
      <c r="C192" s="19"/>
      <c r="D192" s="135" t="s">
        <v>364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468</v>
      </c>
      <c r="C193" s="19"/>
      <c r="D193" s="135" t="s">
        <v>364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469</v>
      </c>
      <c r="C194" s="19"/>
      <c r="D194" s="135" t="s">
        <v>364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470</v>
      </c>
      <c r="C195" s="19"/>
      <c r="D195" s="135" t="s">
        <v>364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268</v>
      </c>
      <c r="C196" s="19"/>
      <c r="D196" s="135" t="s">
        <v>364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271</v>
      </c>
      <c r="C197" s="19"/>
      <c r="D197" s="135" t="s">
        <v>364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451</v>
      </c>
      <c r="C198" s="19"/>
      <c r="D198" s="135" t="s">
        <v>364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471</v>
      </c>
      <c r="B200" s="150" t="s">
        <v>472</v>
      </c>
      <c r="C200" s="19"/>
      <c r="D200" s="135" t="s">
        <v>364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473</v>
      </c>
      <c r="C201" s="19"/>
      <c r="D201" s="135" t="s">
        <v>364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474</v>
      </c>
      <c r="C202" s="19"/>
      <c r="D202" s="135" t="s">
        <v>364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475</v>
      </c>
      <c r="B204" s="150" t="s">
        <v>476</v>
      </c>
      <c r="C204" s="19"/>
      <c r="D204" s="135" t="s">
        <v>364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477</v>
      </c>
      <c r="C205" s="19"/>
      <c r="D205" s="135" t="s">
        <v>364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478</v>
      </c>
      <c r="C206" s="19"/>
      <c r="D206" s="135" t="s">
        <v>364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537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466</v>
      </c>
      <c r="B210" s="150" t="s">
        <v>538</v>
      </c>
      <c r="C210" s="19"/>
      <c r="D210" s="135" t="s">
        <v>364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467</v>
      </c>
      <c r="C211" s="19"/>
      <c r="D211" s="135" t="s">
        <v>364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536</v>
      </c>
      <c r="C212" s="19"/>
      <c r="D212" s="135" t="s">
        <v>364</v>
      </c>
      <c r="E212" s="21">
        <f>E192-Baseline!E192</f>
        <v>2.3857899157375795E-2</v>
      </c>
      <c r="F212" s="21">
        <f>F77*F186-Baseline!F77*Baseline!F186</f>
        <v>2.4222380353972721E-2</v>
      </c>
      <c r="G212" s="21">
        <f>G77*G186-Baseline!G77*Baseline!G186</f>
        <v>2.4596714102776703E-2</v>
      </c>
      <c r="H212" s="21">
        <f>H77*H186-Baseline!H77*Baseline!H186</f>
        <v>2.4981160102195119E-2</v>
      </c>
      <c r="I212" s="21">
        <f>I77*I186-Baseline!I77*Baseline!I186</f>
        <v>2.5375984908721748E-2</v>
      </c>
      <c r="J212" s="21">
        <f>J77*J186-Baseline!J77*Baseline!J186</f>
        <v>2.57814621177892E-2</v>
      </c>
      <c r="K212" s="21">
        <f>K77*K186-Baseline!K77*Baseline!K186</f>
        <v>2.619787254939877E-2</v>
      </c>
      <c r="L212" s="21">
        <f>L77*L186-Baseline!L77*Baseline!L186</f>
        <v>2.6625504438654107E-2</v>
      </c>
      <c r="M212" s="21">
        <f>M77*M186-Baseline!M77*Baseline!M186</f>
        <v>2.706021260567806E-2</v>
      </c>
      <c r="N212" s="21">
        <f>N77*N186-Baseline!N77*Baseline!N186</f>
        <v>2.7506187720998859E-2</v>
      </c>
      <c r="O212" s="21">
        <f>O77*O186-Baseline!O77*Baseline!O186</f>
        <v>2.7964468847111786E-2</v>
      </c>
      <c r="P212" s="21">
        <f>P77*P186-Baseline!P77*Baseline!P186</f>
        <v>2.8435370020722779E-2</v>
      </c>
      <c r="Q212" s="21">
        <f>Q77*Q186-Baseline!Q77*Baseline!Q186</f>
        <v>2.8919213922905262E-2</v>
      </c>
      <c r="R212" s="21">
        <f>R77*R186-Baseline!R77*Baseline!R186</f>
        <v>2.9415748994900778E-2</v>
      </c>
      <c r="S212" s="21">
        <f>S77*S186-Baseline!S77*Baseline!S186</f>
        <v>2.9925826219735094E-2</v>
      </c>
      <c r="T212" s="21">
        <f>T77*T186-Baseline!T77*Baseline!T186</f>
        <v>3.044989103807717E-2</v>
      </c>
      <c r="U212" s="21">
        <f>U77*U186-Baseline!U77*Baseline!U186</f>
        <v>3.0988302160842276E-2</v>
      </c>
      <c r="V212" s="21">
        <f>V77*V186-Baseline!V77*Baseline!V186</f>
        <v>3.154142811237768E-2</v>
      </c>
      <c r="W212" s="21">
        <f>W77*W186-Baseline!W77*Baseline!W186</f>
        <v>3.2109647477734982E-2</v>
      </c>
      <c r="X212" s="21">
        <f>X77*X186-Baseline!X77*Baseline!X186</f>
        <v>3.269334915686449E-2</v>
      </c>
      <c r="Y212" s="21">
        <f>Y77*Y186-Baseline!Y77*Baseline!Y186</f>
        <v>3.3292932625900912E-2</v>
      </c>
      <c r="Z212" s="21">
        <f>Z77*Z186-Baseline!Z77*Baseline!Z186</f>
        <v>3.3908808205714423E-2</v>
      </c>
      <c r="AA212" s="21">
        <f>AA77*AA186-Baseline!AA77*Baseline!AA186</f>
        <v>3.4541397337906524E-2</v>
      </c>
      <c r="AB212" s="21">
        <f>AB77*AB186-Baseline!AB77*Baseline!AB186</f>
        <v>3.5191132868435081E-2</v>
      </c>
      <c r="AC212" s="21">
        <f>AC77*AC186-Baseline!AC77*Baseline!AC186</f>
        <v>0.12090967146331037</v>
      </c>
      <c r="AD212" s="21">
        <f>AD77*AD186-Baseline!AD77*Baseline!AD186</f>
        <v>0.12149130794799393</v>
      </c>
      <c r="AE212" s="21">
        <f>AE77*AE186-Baseline!AE77*Baseline!AE186</f>
        <v>0.12209256492162078</v>
      </c>
      <c r="AF212" s="21">
        <f>AF77*AF186-Baseline!AF77*Baseline!AF186</f>
        <v>0.12271388858832769</v>
      </c>
      <c r="AG212" s="21">
        <f>AG77*AG186-Baseline!AG77*Baseline!AG186</f>
        <v>0.12335573928638449</v>
      </c>
      <c r="AH212" s="21">
        <f>AH77*AH186-Baseline!AH77*Baseline!AH186</f>
        <v>0.12401859178151739</v>
      </c>
      <c r="AI212" s="21">
        <f>AI77*AI186-Baseline!AI77*Baseline!AI186</f>
        <v>0.12470293557066839</v>
      </c>
      <c r="AJ212" s="21">
        <f>AJ77*AJ186-Baseline!AJ77*Baseline!AJ186</f>
        <v>0.12601805808567756</v>
      </c>
      <c r="AK212" s="21">
        <f>AK77*AK186-Baseline!AK77*Baseline!AK186</f>
        <v>0.12736574504849613</v>
      </c>
      <c r="AL212" s="21">
        <f>AL77*AL186-Baseline!AL77*Baseline!AL186</f>
        <v>0.12874693545011939</v>
      </c>
      <c r="AM212" s="21">
        <f>AM77*AM186-Baseline!AM77*Baseline!AM186</f>
        <v>0.13016259881105657</v>
      </c>
      <c r="AN212" s="21">
        <f>AN77*AN186-Baseline!AN77*Baseline!AN186</f>
        <v>0.13161373610266192</v>
      </c>
      <c r="AO212" s="21">
        <f>AO77*AO186-Baseline!AO77*Baseline!AO186</f>
        <v>0.13310138069841321</v>
      </c>
      <c r="AP212" s="21">
        <f>AP77*AP186-Baseline!AP77*Baseline!AP186</f>
        <v>0.13462659935604612</v>
      </c>
      <c r="AQ212" s="21">
        <f>AQ77*AQ186-Baseline!AQ77*Baseline!AQ186</f>
        <v>0.13619049323148402</v>
      </c>
      <c r="AR212" s="21">
        <f>AR77*AR186-Baseline!AR77*Baseline!AR186</f>
        <v>0.13701101498569687</v>
      </c>
      <c r="AS212" s="21">
        <f>AS77*AS186-Baseline!AS77*Baseline!AS186</f>
        <v>0.1362118836613789</v>
      </c>
      <c r="AT212" s="21">
        <f>AT77*AT186-Baseline!AT77*Baseline!AT186</f>
        <v>0.13544873995944187</v>
      </c>
      <c r="AU212" s="21">
        <f>AU77*AU186-Baseline!AU77*Baseline!AU186</f>
        <v>0.13472058632955194</v>
      </c>
      <c r="AV212" s="21">
        <f>AV77*AV186-Baseline!AV77*Baseline!AV186</f>
        <v>0.13402645447791461</v>
      </c>
      <c r="AW212" s="21">
        <f>AW77*AW186-Baseline!AW77*Baseline!AW186</f>
        <v>0.1333654045159457</v>
      </c>
      <c r="AX212" s="21">
        <f>AX77*AX186-Baseline!AX77*Baseline!AX186</f>
        <v>0.13273652413374146</v>
      </c>
      <c r="AY212" s="21">
        <f>AY77*AY186-Baseline!AY77*Baseline!AY186</f>
        <v>0.13213892779762607</v>
      </c>
      <c r="AZ212" s="21">
        <f>AZ77*AZ186-Baseline!AZ77*Baseline!AZ186</f>
        <v>0.13157175597107401</v>
      </c>
      <c r="BA212" s="21">
        <f>BA77*BA186-Baseline!BA77*Baseline!BA186</f>
        <v>0.1310341743583282</v>
      </c>
      <c r="BB212" s="21">
        <f>BB77*BB186-Baseline!BB77*Baseline!BB186</f>
        <v>0.13049878921995658</v>
      </c>
    </row>
    <row r="213" spans="1:54" outlineLevel="2">
      <c r="A213" s="475"/>
      <c r="B213" s="150" t="s">
        <v>468</v>
      </c>
      <c r="C213" s="19"/>
      <c r="D213" s="135" t="s">
        <v>364</v>
      </c>
      <c r="E213" s="21">
        <f>E193-Baseline!E193</f>
        <v>0.14225504118919821</v>
      </c>
      <c r="F213" s="21">
        <f>F193-Baseline!F193</f>
        <v>0.14699819422869193</v>
      </c>
      <c r="G213" s="21">
        <f>G193-Baseline!G193</f>
        <v>0.15135760195501466</v>
      </c>
      <c r="H213" s="21">
        <f>H193-Baseline!H193</f>
        <v>0.15584363894117775</v>
      </c>
      <c r="I213" s="21">
        <f>I193-Baseline!I193</f>
        <v>0.1609990238712351</v>
      </c>
      <c r="J213" s="21">
        <f>J193-Baseline!J193</f>
        <v>0.16630690229599313</v>
      </c>
      <c r="K213" s="21">
        <f>K193-Baseline!K193</f>
        <v>0.17121660793305901</v>
      </c>
      <c r="L213" s="21">
        <f>L193-Baseline!L193</f>
        <v>0.17683626330475136</v>
      </c>
      <c r="M213" s="21">
        <f>M193-Baseline!M193</f>
        <v>0.18259440742638328</v>
      </c>
      <c r="N213" s="21">
        <f>N193-Baseline!N193</f>
        <v>0.18793835513867418</v>
      </c>
      <c r="O213" s="21">
        <f>O193-Baseline!O193</f>
        <v>0.19403651896213103</v>
      </c>
      <c r="P213" s="21">
        <f>P193-Baseline!P193</f>
        <v>0.20032083182228538</v>
      </c>
      <c r="Q213" s="21">
        <f>Q193-Baseline!Q193</f>
        <v>0.20679761798140528</v>
      </c>
      <c r="R213" s="21">
        <f>R193-Baseline!R193</f>
        <v>0.21409335026571782</v>
      </c>
      <c r="S213" s="21">
        <f>S193-Baseline!S193</f>
        <v>0.22098079967341366</v>
      </c>
      <c r="T213" s="21">
        <f>T193-Baseline!T193</f>
        <v>0.22808125581385488</v>
      </c>
      <c r="U213" s="21">
        <f>U193-Baseline!U193</f>
        <v>0.23540189571053227</v>
      </c>
      <c r="V213" s="21">
        <f>V193-Baseline!V193</f>
        <v>0.24361940829555062</v>
      </c>
      <c r="W213" s="21">
        <f>W193-Baseline!W193</f>
        <v>0.25141492235570384</v>
      </c>
      <c r="X213" s="21">
        <f>X193-Baseline!X193</f>
        <v>0.26014760238300128</v>
      </c>
      <c r="Y213" s="21">
        <f>Y193-Baseline!Y193</f>
        <v>0.26845085763882853</v>
      </c>
      <c r="Z213" s="21">
        <f>Z193-Baseline!Z193</f>
        <v>0.27773395445080423</v>
      </c>
      <c r="AA213" s="21">
        <f>AA193-Baseline!AA193</f>
        <v>0.28731289410264815</v>
      </c>
      <c r="AB213" s="21">
        <f>AB193-Baseline!AB193</f>
        <v>0.29719771575410137</v>
      </c>
      <c r="AC213" s="21">
        <f>AC193-Baseline!AC193</f>
        <v>1.0359189383166794</v>
      </c>
      <c r="AD213" s="21">
        <f>AD193-Baseline!AD193</f>
        <v>1.0559174695420896</v>
      </c>
      <c r="AE213" s="21">
        <f>AE193-Baseline!AE193</f>
        <v>1.0764871112109617</v>
      </c>
      <c r="AF213" s="21">
        <f>AF193-Baseline!AF193</f>
        <v>1.0973023895058669</v>
      </c>
      <c r="AG213" s="21">
        <f>AG193-Baseline!AG193</f>
        <v>1.1184046066914699</v>
      </c>
      <c r="AH213" s="21">
        <f>AH193-Baseline!AH193</f>
        <v>1.1398447120993711</v>
      </c>
      <c r="AI213" s="21">
        <f>AI193-Baseline!AI193</f>
        <v>1.1616924646168385</v>
      </c>
      <c r="AJ213" s="21">
        <f>AJ193-Baseline!AJ193</f>
        <v>1.1896717115358151</v>
      </c>
      <c r="AK213" s="21">
        <f>AK193-Baseline!AK193</f>
        <v>1.218272078953728</v>
      </c>
      <c r="AL213" s="21">
        <f>AL193-Baseline!AL193</f>
        <v>1.2475313816723346</v>
      </c>
      <c r="AM213" s="21">
        <f>AM193-Baseline!AM193</f>
        <v>1.2774781983720838</v>
      </c>
      <c r="AN213" s="21">
        <f>AN193-Baseline!AN193</f>
        <v>1.308133786691992</v>
      </c>
      <c r="AO213" s="21">
        <f>AO193-Baseline!AO193</f>
        <v>1.3395162961017879</v>
      </c>
      <c r="AP213" s="21">
        <f>AP193-Baseline!AP193</f>
        <v>1.3716510797163943</v>
      </c>
      <c r="AQ213" s="21">
        <f>AQ193-Baseline!AQ193</f>
        <v>1.4045660115894545</v>
      </c>
      <c r="AR213" s="21">
        <f>AR193-Baseline!AR193</f>
        <v>1.4301122885577928</v>
      </c>
      <c r="AS213" s="21">
        <f>AS193-Baseline!AS193</f>
        <v>1.4387552023462555</v>
      </c>
      <c r="AT213" s="21">
        <f>AT193-Baseline!AT193</f>
        <v>1.4475830899085405</v>
      </c>
      <c r="AU213" s="21">
        <f>AU193-Baseline!AU193</f>
        <v>1.4565990403385134</v>
      </c>
      <c r="AV213" s="21">
        <f>AV193-Baseline!AV193</f>
        <v>1.4658056459185282</v>
      </c>
      <c r="AW213" s="21">
        <f>AW193-Baseline!AW193</f>
        <v>1.4752050711093727</v>
      </c>
      <c r="AX213" s="21">
        <f>AX193-Baseline!AX193</f>
        <v>1.4847994389461294</v>
      </c>
      <c r="AY213" s="21">
        <f>AY193-Baseline!AY193</f>
        <v>1.4945908174187932</v>
      </c>
      <c r="AZ213" s="21">
        <f>AZ193-Baseline!AZ193</f>
        <v>1.5045811128429316</v>
      </c>
      <c r="BA213" s="21">
        <f>BA193-Baseline!BA193</f>
        <v>1.5147720417734367</v>
      </c>
      <c r="BB213" s="21">
        <f>BB193-Baseline!BB193</f>
        <v>1.5248545660332373</v>
      </c>
    </row>
    <row r="214" spans="1:54" outlineLevel="2">
      <c r="A214" s="475"/>
      <c r="B214" s="150" t="s">
        <v>469</v>
      </c>
      <c r="C214" s="19"/>
      <c r="D214" s="135" t="s">
        <v>364</v>
      </c>
      <c r="E214" s="21">
        <f>E194-Baseline!E194</f>
        <v>7.1240089539920601E-2</v>
      </c>
      <c r="F214" s="21">
        <f>F194-Baseline!F194</f>
        <v>7.3429884813522334E-2</v>
      </c>
      <c r="G214" s="21">
        <f>G194-Baseline!G194</f>
        <v>7.5700176167785918E-2</v>
      </c>
      <c r="H214" s="21">
        <f>H194-Baseline!H194</f>
        <v>7.8054180653624045E-2</v>
      </c>
      <c r="I214" s="21">
        <f>I194-Baseline!I194</f>
        <v>8.0495248099930528E-2</v>
      </c>
      <c r="J214" s="21">
        <f>J194-Baseline!J194</f>
        <v>8.3026866758726378E-2</v>
      </c>
      <c r="K214" s="21">
        <f>K194-Baseline!K194</f>
        <v>8.5652668913545546E-2</v>
      </c>
      <c r="L214" s="21">
        <f>L194-Baseline!L194</f>
        <v>8.8376437107818145E-2</v>
      </c>
      <c r="M214" s="21">
        <f>M194-Baseline!M194</f>
        <v>9.1187144991535019E-2</v>
      </c>
      <c r="N214" s="21">
        <f>N194-Baseline!N194</f>
        <v>9.4101508642244994E-2</v>
      </c>
      <c r="O214" s="21">
        <f>O194-Baseline!O194</f>
        <v>9.7126229114206097E-2</v>
      </c>
      <c r="P214" s="21">
        <f>P194-Baseline!P194</f>
        <v>0.10026574991422364</v>
      </c>
      <c r="Q214" s="21">
        <f>Q194-Baseline!Q194</f>
        <v>0.10352469885089502</v>
      </c>
      <c r="R214" s="21">
        <f>R194-Baseline!R194</f>
        <v>0.10690577655397586</v>
      </c>
      <c r="S214" s="21">
        <f>S194-Baseline!S194</f>
        <v>0.11039094558630715</v>
      </c>
      <c r="T214" s="21">
        <f>T194-Baseline!T194</f>
        <v>0.11400898754470451</v>
      </c>
      <c r="U214" s="21">
        <f>U194-Baseline!U194</f>
        <v>0.11776525320921176</v>
      </c>
      <c r="V214" s="21">
        <f>V194-Baseline!V194</f>
        <v>0.12166531467246944</v>
      </c>
      <c r="W214" s="21">
        <f>W194-Baseline!W194</f>
        <v>0.12571497412344632</v>
      </c>
      <c r="X214" s="21">
        <f>X194-Baseline!X194</f>
        <v>0.12992027393930486</v>
      </c>
      <c r="Y214" s="21">
        <f>Y194-Baseline!Y194</f>
        <v>0.1342875063141192</v>
      </c>
      <c r="Z214" s="21">
        <f>Z194-Baseline!Z194</f>
        <v>0.13882322376651668</v>
      </c>
      <c r="AA214" s="21">
        <f>AA194-Baseline!AA194</f>
        <v>0.14353424994569799</v>
      </c>
      <c r="AB214" s="21">
        <f>AB194-Baseline!AB194</f>
        <v>0.1484276911090113</v>
      </c>
      <c r="AC214" s="21">
        <f>AC194-Baseline!AC194</f>
        <v>0.51728442469918268</v>
      </c>
      <c r="AD214" s="21">
        <f>AD194-Baseline!AD194</f>
        <v>0.52718717854764774</v>
      </c>
      <c r="AE214" s="21">
        <f>AE194-Baseline!AE194</f>
        <v>0.53727534149064449</v>
      </c>
      <c r="AF214" s="21">
        <f>AF194-Baseline!AF194</f>
        <v>0.54752954386548014</v>
      </c>
      <c r="AG214" s="21">
        <f>AG194-Baseline!AG194</f>
        <v>0.55794092789346506</v>
      </c>
      <c r="AH214" s="21">
        <f>AH194-Baseline!AH194</f>
        <v>0.56851579996952084</v>
      </c>
      <c r="AI214" s="21">
        <f>AI194-Baseline!AI194</f>
        <v>0.579283600775654</v>
      </c>
      <c r="AJ214" s="21">
        <f>AJ194-Baseline!AJ194</f>
        <v>0.59310473185313761</v>
      </c>
      <c r="AK214" s="21">
        <f>AK194-Baseline!AK194</f>
        <v>0.60723966931983386</v>
      </c>
      <c r="AL214" s="21">
        <f>AL194-Baseline!AL194</f>
        <v>0.62169989460967778</v>
      </c>
      <c r="AM214" s="21">
        <f>AM194-Baseline!AM194</f>
        <v>0.63649830245696948</v>
      </c>
      <c r="AN214" s="21">
        <f>AN194-Baseline!AN194</f>
        <v>0.65164669376564499</v>
      </c>
      <c r="AO214" s="21">
        <f>AO194-Baseline!AO194</f>
        <v>0.66715512984216796</v>
      </c>
      <c r="AP214" s="21">
        <f>AP194-Baseline!AP194</f>
        <v>0.68303588747440858</v>
      </c>
      <c r="AQ214" s="21">
        <f>AQ194-Baseline!AQ194</f>
        <v>0.6993019225880881</v>
      </c>
      <c r="AR214" s="21">
        <f>AR194-Baseline!AR194</f>
        <v>0.7118969759722158</v>
      </c>
      <c r="AS214" s="21">
        <f>AS194-Baseline!AS194</f>
        <v>0.71607777132484396</v>
      </c>
      <c r="AT214" s="21">
        <f>AT194-Baseline!AT194</f>
        <v>0.7203520904708508</v>
      </c>
      <c r="AU214" s="21">
        <f>AU194-Baseline!AU194</f>
        <v>0.72472126559194339</v>
      </c>
      <c r="AV214" s="21">
        <f>AV194-Baseline!AV194</f>
        <v>0.72918647878344955</v>
      </c>
      <c r="AW214" s="21">
        <f>AW194-Baseline!AW194</f>
        <v>0.73374877888345036</v>
      </c>
      <c r="AX214" s="21">
        <f>AX194-Baseline!AX194</f>
        <v>0.73840914438019389</v>
      </c>
      <c r="AY214" s="21">
        <f>AY194-Baseline!AY194</f>
        <v>0.74316850561456349</v>
      </c>
      <c r="AZ214" s="21">
        <f>AZ194-Baseline!AZ194</f>
        <v>0.74802772761392522</v>
      </c>
      <c r="BA214" s="21">
        <f>BA194-Baseline!BA194</f>
        <v>0.7529875969096157</v>
      </c>
      <c r="BB214" s="21">
        <f>BB194-Baseline!BB194</f>
        <v>0.75789444647533522</v>
      </c>
    </row>
    <row r="215" spans="1:54" outlineLevel="2">
      <c r="A215" s="475"/>
      <c r="B215" s="150" t="s">
        <v>470</v>
      </c>
      <c r="C215" s="19"/>
      <c r="D215" s="135" t="s">
        <v>364</v>
      </c>
      <c r="E215" s="21">
        <f>E195-Baseline!E195</f>
        <v>0.21372026856913723</v>
      </c>
      <c r="F215" s="21">
        <f>F195-Baseline!F195</f>
        <v>0.22028965438916903</v>
      </c>
      <c r="G215" s="21">
        <f>G195-Baseline!G195</f>
        <v>0.22710052850335777</v>
      </c>
      <c r="H215" s="21">
        <f>H195-Baseline!H195</f>
        <v>0.23416254196087213</v>
      </c>
      <c r="I215" s="21">
        <f>I195-Baseline!I195</f>
        <v>0.24148574429979153</v>
      </c>
      <c r="J215" s="21">
        <f>J195-Baseline!J195</f>
        <v>0.24908060022147291</v>
      </c>
      <c r="K215" s="21">
        <f>K195-Baseline!K195</f>
        <v>0.25695800674063662</v>
      </c>
      <c r="L215" s="21">
        <f>L195-Baseline!L195</f>
        <v>0.26512931132345441</v>
      </c>
      <c r="M215" s="21">
        <f>M195-Baseline!M195</f>
        <v>0.27356143491718543</v>
      </c>
      <c r="N215" s="21">
        <f>N195-Baseline!N195</f>
        <v>0.28230452586836896</v>
      </c>
      <c r="O215" s="21">
        <f>O195-Baseline!O195</f>
        <v>0.29137868734261829</v>
      </c>
      <c r="P215" s="21">
        <f>P195-Baseline!P195</f>
        <v>0.30079724980300848</v>
      </c>
      <c r="Q215" s="21">
        <f>Q195-Baseline!Q195</f>
        <v>0.31057409655268509</v>
      </c>
      <c r="R215" s="21">
        <f>R195-Baseline!R195</f>
        <v>0.32071732966192751</v>
      </c>
      <c r="S215" s="21">
        <f>S195-Baseline!S195</f>
        <v>0.33117283669542114</v>
      </c>
      <c r="T215" s="21">
        <f>T195-Baseline!T195</f>
        <v>0.34202696256950121</v>
      </c>
      <c r="U215" s="21">
        <f>U195-Baseline!U195</f>
        <v>0.35329575969339</v>
      </c>
      <c r="V215" s="21">
        <f>V195-Baseline!V195</f>
        <v>0.36499594395047985</v>
      </c>
      <c r="W215" s="21">
        <f>W195-Baseline!W195</f>
        <v>0.37714492237033898</v>
      </c>
      <c r="X215" s="21">
        <f>X195-Baseline!X195</f>
        <v>0.38976082181791455</v>
      </c>
      <c r="Y215" s="21">
        <f>Y195-Baseline!Y195</f>
        <v>0.40286251894235764</v>
      </c>
      <c r="Z215" s="21">
        <f>Z195-Baseline!Z195</f>
        <v>0.41646967122759826</v>
      </c>
      <c r="AA215" s="21">
        <f>AA195-Baseline!AA195</f>
        <v>0.43060274991038805</v>
      </c>
      <c r="AB215" s="21">
        <f>AB195-Baseline!AB195</f>
        <v>0.44528307332703387</v>
      </c>
      <c r="AC215" s="21">
        <f>AC195-Baseline!AC195</f>
        <v>1.5518532741122084</v>
      </c>
      <c r="AD215" s="21">
        <f>AD195-Baseline!AD195</f>
        <v>1.5815615356745099</v>
      </c>
      <c r="AE215" s="21">
        <f>AE195-Baseline!AE195</f>
        <v>1.6118260245242608</v>
      </c>
      <c r="AF215" s="21">
        <f>AF195-Baseline!AF195</f>
        <v>1.6425886316745852</v>
      </c>
      <c r="AG215" s="21">
        <f>AG195-Baseline!AG195</f>
        <v>1.6738227837377977</v>
      </c>
      <c r="AH215" s="21">
        <f>AH195-Baseline!AH195</f>
        <v>1.7055473999805959</v>
      </c>
      <c r="AI215" s="21">
        <f>AI195-Baseline!AI195</f>
        <v>1.737850802410519</v>
      </c>
      <c r="AJ215" s="21">
        <f>AJ195-Baseline!AJ195</f>
        <v>1.7793141956522629</v>
      </c>
      <c r="AK215" s="21">
        <f>AK195-Baseline!AK195</f>
        <v>1.8217190080597354</v>
      </c>
      <c r="AL215" s="21">
        <f>AL195-Baseline!AL195</f>
        <v>1.8650996839364393</v>
      </c>
      <c r="AM215" s="21">
        <f>AM195-Baseline!AM195</f>
        <v>1.9094949074889034</v>
      </c>
      <c r="AN215" s="21">
        <f>AN195-Baseline!AN195</f>
        <v>1.9549400814244102</v>
      </c>
      <c r="AO215" s="21">
        <f>AO195-Baseline!AO195</f>
        <v>2.0014653896632124</v>
      </c>
      <c r="AP215" s="21">
        <f>AP195-Baseline!AP195</f>
        <v>2.0491076625694569</v>
      </c>
      <c r="AQ215" s="21">
        <f>AQ195-Baseline!AQ195</f>
        <v>2.0979057679205084</v>
      </c>
      <c r="AR215" s="21">
        <f>AR195-Baseline!AR195</f>
        <v>2.1356909280822984</v>
      </c>
      <c r="AS215" s="21">
        <f>AS195-Baseline!AS195</f>
        <v>2.1482333141474195</v>
      </c>
      <c r="AT215" s="21">
        <f>AT195-Baseline!AT195</f>
        <v>2.1610562715926385</v>
      </c>
      <c r="AU215" s="21">
        <f>AU195-Baseline!AU195</f>
        <v>2.1741637969631209</v>
      </c>
      <c r="AV215" s="21">
        <f>AV195-Baseline!AV195</f>
        <v>2.1875594365448197</v>
      </c>
      <c r="AW215" s="21">
        <f>AW195-Baseline!AW195</f>
        <v>2.2012463368519506</v>
      </c>
      <c r="AX215" s="21">
        <f>AX195-Baseline!AX195</f>
        <v>2.2152274333492663</v>
      </c>
      <c r="AY215" s="21">
        <f>AY195-Baseline!AY195</f>
        <v>2.2295055170594456</v>
      </c>
      <c r="AZ215" s="21">
        <f>AZ195-Baseline!AZ195</f>
        <v>2.2440831830645842</v>
      </c>
      <c r="BA215" s="21">
        <f>BA195-Baseline!BA195</f>
        <v>2.25896279095869</v>
      </c>
      <c r="BB215" s="21">
        <f>BB195-Baseline!BB195</f>
        <v>2.2736833396628189</v>
      </c>
    </row>
    <row r="216" spans="1:54" outlineLevel="2">
      <c r="A216" s="475"/>
      <c r="B216" s="150" t="s">
        <v>268</v>
      </c>
      <c r="C216" s="19"/>
      <c r="D216" s="135" t="s">
        <v>364</v>
      </c>
      <c r="E216" s="21">
        <f>E196-Baseline!E196</f>
        <v>7.1625827032577596E-2</v>
      </c>
      <c r="F216" s="21">
        <f>F196-Baseline!F196</f>
        <v>7.3110717358147642E-2</v>
      </c>
      <c r="G216" s="21">
        <f>G196-Baseline!G196</f>
        <v>7.4630559664263282E-2</v>
      </c>
      <c r="H216" s="21">
        <f>H196-Baseline!H196</f>
        <v>7.6186329098675953E-2</v>
      </c>
      <c r="I216" s="21">
        <f>I196-Baseline!I196</f>
        <v>7.777903409140112E-2</v>
      </c>
      <c r="J216" s="21">
        <f>J196-Baseline!J196</f>
        <v>7.9409717675039099E-2</v>
      </c>
      <c r="K216" s="21">
        <f>K196-Baseline!K196</f>
        <v>8.1079458862323206E-2</v>
      </c>
      <c r="L216" s="21">
        <f>L196-Baseline!L196</f>
        <v>8.2789374083480471E-2</v>
      </c>
      <c r="M216" s="21">
        <f>M196-Baseline!M196</f>
        <v>8.36628425000117E-2</v>
      </c>
      <c r="N216" s="21">
        <f>N196-Baseline!N196</f>
        <v>8.4432584837557889E-2</v>
      </c>
      <c r="O216" s="21">
        <f>O196-Baseline!O196</f>
        <v>8.5241707124731989E-2</v>
      </c>
      <c r="P216" s="21">
        <f>P196-Baseline!P196</f>
        <v>8.6091188597216206E-2</v>
      </c>
      <c r="Q216" s="21">
        <f>Q196-Baseline!Q196</f>
        <v>8.6982051649411321E-2</v>
      </c>
      <c r="R216" s="21">
        <f>R196-Baseline!R196</f>
        <v>8.7787831773006239E-2</v>
      </c>
      <c r="S216" s="21">
        <f>S196-Baseline!S196</f>
        <v>8.8615925981454999E-2</v>
      </c>
      <c r="T216" s="21">
        <f>T196-Baseline!T196</f>
        <v>8.9488109112003972E-2</v>
      </c>
      <c r="U216" s="21">
        <f>U196-Baseline!U196</f>
        <v>9.0405550698825568E-2</v>
      </c>
      <c r="V216" s="21">
        <f>V196-Baseline!V196</f>
        <v>9.1369472740787661E-2</v>
      </c>
      <c r="W216" s="21">
        <f>W196-Baseline!W196</f>
        <v>9.2381151892486232E-2</v>
      </c>
      <c r="X216" s="21">
        <f>X196-Baseline!X196</f>
        <v>9.3441921755814436E-2</v>
      </c>
      <c r="Y216" s="21">
        <f>Y196-Baseline!Y196</f>
        <v>9.455317527667656E-2</v>
      </c>
      <c r="Z216" s="21">
        <f>Z196-Baseline!Z196</f>
        <v>9.5716367251670514E-2</v>
      </c>
      <c r="AA216" s="21">
        <f>AA196-Baseline!AA196</f>
        <v>9.6933016949786399E-2</v>
      </c>
      <c r="AB216" s="21">
        <f>AB196-Baseline!AB196</f>
        <v>9.8204710854402841E-2</v>
      </c>
      <c r="AC216" s="21">
        <f>AC196-Baseline!AC196</f>
        <v>0.345493637661553</v>
      </c>
      <c r="AD216" s="21">
        <f>AD196-Baseline!AD196</f>
        <v>0.34324557804629069</v>
      </c>
      <c r="AE216" s="21">
        <f>AE196-Baseline!AE196</f>
        <v>0.34111147222435978</v>
      </c>
      <c r="AF216" s="21">
        <f>AF196-Baseline!AF196</f>
        <v>0.33909241170674831</v>
      </c>
      <c r="AG216" s="21">
        <f>AG196-Baseline!AG196</f>
        <v>0.33718958266782478</v>
      </c>
      <c r="AH216" s="21">
        <f>AH196-Baseline!AH196</f>
        <v>0.33540426936123674</v>
      </c>
      <c r="AI216" s="21">
        <f>AI196-Baseline!AI196</f>
        <v>0.33373785770319025</v>
      </c>
      <c r="AJ216" s="21">
        <f>AJ196-Baseline!AJ196</f>
        <v>0.33289370358798814</v>
      </c>
      <c r="AK216" s="21">
        <f>AK196-Baseline!AK196</f>
        <v>0.33216700227740059</v>
      </c>
      <c r="AL216" s="21">
        <f>AL196-Baseline!AL196</f>
        <v>0.33156023777853233</v>
      </c>
      <c r="AM216" s="21">
        <f>AM196-Baseline!AM196</f>
        <v>0.33107603073224295</v>
      </c>
      <c r="AN216" s="21">
        <f>AN196-Baseline!AN196</f>
        <v>0.33071714434591715</v>
      </c>
      <c r="AO216" s="21">
        <f>AO196-Baseline!AO196</f>
        <v>0.33048649061388524</v>
      </c>
      <c r="AP216" s="21">
        <f>AP196-Baseline!AP196</f>
        <v>0.33038713683933063</v>
      </c>
      <c r="AQ216" s="21">
        <f>AQ196-Baseline!AQ196</f>
        <v>0.33042231247218484</v>
      </c>
      <c r="AR216" s="21">
        <f>AR196-Baseline!AR196</f>
        <v>0.32998307860283532</v>
      </c>
      <c r="AS216" s="21">
        <f>AS196-Baseline!AS196</f>
        <v>0.32834427128702487</v>
      </c>
      <c r="AT216" s="21">
        <f>AT196-Baseline!AT196</f>
        <v>0.32677977105085104</v>
      </c>
      <c r="AU216" s="21">
        <f>AU196-Baseline!AU196</f>
        <v>0.32528975647835218</v>
      </c>
      <c r="AV216" s="21">
        <f>AV196-Baseline!AV196</f>
        <v>0.32387442741853967</v>
      </c>
      <c r="AW216" s="21">
        <f>AW196-Baseline!AW196</f>
        <v>0.32253400520894521</v>
      </c>
      <c r="AX216" s="21">
        <f>AX196-Baseline!AX196</f>
        <v>0.32126873290667973</v>
      </c>
      <c r="AY216" s="21">
        <f>AY196-Baseline!AY196</f>
        <v>0.32007887552712733</v>
      </c>
      <c r="AZ216" s="21">
        <f>AZ196-Baseline!AZ196</f>
        <v>0.31896472029039802</v>
      </c>
      <c r="BA216" s="21">
        <f>BA196-Baseline!BA196</f>
        <v>0.31792657687566744</v>
      </c>
      <c r="BB216" s="21">
        <f>BB196-Baseline!BB196</f>
        <v>0.31689181233540487</v>
      </c>
    </row>
    <row r="217" spans="1:54" outlineLevel="2">
      <c r="A217" s="475"/>
      <c r="B217" s="150" t="s">
        <v>271</v>
      </c>
      <c r="C217" s="19"/>
      <c r="D217" s="135"/>
      <c r="E217" s="21">
        <f>E197-Baseline!E197</f>
        <v>1.1818278496085028</v>
      </c>
      <c r="F217" s="21">
        <f>F197-Baseline!F197</f>
        <v>1.181432419300428</v>
      </c>
      <c r="G217" s="21">
        <f>G197-Baseline!G197</f>
        <v>1.1810669924447634</v>
      </c>
      <c r="H217" s="21">
        <f>H197-Baseline!H197</f>
        <v>1.1807318844106889</v>
      </c>
      <c r="I217" s="21">
        <f>I197-Baseline!I197</f>
        <v>1.1804274342298524</v>
      </c>
      <c r="J217" s="21">
        <f>J197-Baseline!J197</f>
        <v>1.1801540047027972</v>
      </c>
      <c r="K217" s="21">
        <f>K197-Baseline!K197</f>
        <v>1.1799119825257127</v>
      </c>
      <c r="L217" s="21">
        <f>L197-Baseline!L197</f>
        <v>1.1797017784374542</v>
      </c>
      <c r="M217" s="21">
        <f>M197-Baseline!M197</f>
        <v>1.1519162538594927</v>
      </c>
      <c r="N217" s="21">
        <f>N197-Baseline!N197</f>
        <v>1.1207194320242773</v>
      </c>
      <c r="O217" s="21">
        <f>O197-Baseline!O197</f>
        <v>1.0906335934638012</v>
      </c>
      <c r="P217" s="21">
        <f>P197-Baseline!P197</f>
        <v>1.0616227760141412</v>
      </c>
      <c r="Q217" s="21">
        <f>Q197-Baseline!Q197</f>
        <v>1.0336522759304845</v>
      </c>
      <c r="R217" s="21">
        <f>R197-Baseline!R197</f>
        <v>1.0051463427060754</v>
      </c>
      <c r="S217" s="21">
        <f>S197-Baseline!S197</f>
        <v>0.9774225337764072</v>
      </c>
      <c r="T217" s="21">
        <f>T197-Baseline!T197</f>
        <v>0.95070228351592445</v>
      </c>
      <c r="U217" s="21">
        <f>U197-Baseline!U197</f>
        <v>0.92495348413488931</v>
      </c>
      <c r="V217" s="21">
        <f>V197-Baseline!V197</f>
        <v>0.90014516180844117</v>
      </c>
      <c r="W217" s="21">
        <f>W197-Baseline!W197</f>
        <v>0.87624743960192575</v>
      </c>
      <c r="X217" s="21">
        <f>X197-Baseline!X197</f>
        <v>0.85323150168352679</v>
      </c>
      <c r="Y217" s="21">
        <f>Y197-Baseline!Y197</f>
        <v>0.8310587827574093</v>
      </c>
      <c r="Z217" s="21">
        <f>Z197-Baseline!Z197</f>
        <v>0.80969556565027212</v>
      </c>
      <c r="AA217" s="21">
        <f>AA197-Baseline!AA197</f>
        <v>0.78913391430580138</v>
      </c>
      <c r="AB217" s="21">
        <f>AB197-Baseline!AB197</f>
        <v>0.76934889680421381</v>
      </c>
      <c r="AC217" s="21">
        <f>AC197-Baseline!AC197</f>
        <v>6.0371397456825955</v>
      </c>
      <c r="AD217" s="21">
        <f>AD197-Baseline!AD197</f>
        <v>5.843474412325401</v>
      </c>
      <c r="AE217" s="21">
        <f>AE197-Baseline!AE197</f>
        <v>5.6564433683328446</v>
      </c>
      <c r="AF217" s="21">
        <f>AF197-Baseline!AF197</f>
        <v>5.4758246809486346</v>
      </c>
      <c r="AG217" s="21">
        <f>AG197-Baseline!AG197</f>
        <v>5.3014039859847122</v>
      </c>
      <c r="AH217" s="21">
        <f>AH197-Baseline!AH197</f>
        <v>5.1329742335578459</v>
      </c>
      <c r="AI217" s="21">
        <f>AI197-Baseline!AI197</f>
        <v>4.9703354424687571</v>
      </c>
      <c r="AJ217" s="21">
        <f>AJ197-Baseline!AJ197</f>
        <v>4.8366599700343933</v>
      </c>
      <c r="AK217" s="21">
        <f>AK197-Baseline!AK197</f>
        <v>4.7070334800762907</v>
      </c>
      <c r="AL217" s="21">
        <f>AL197-Baseline!AL197</f>
        <v>4.5813421537760206</v>
      </c>
      <c r="AM217" s="21">
        <f>AM197-Baseline!AM197</f>
        <v>4.4594756134038347</v>
      </c>
      <c r="AN217" s="21">
        <f>AN197-Baseline!AN197</f>
        <v>4.3413268260329865</v>
      </c>
      <c r="AO217" s="21">
        <f>AO197-Baseline!AO197</f>
        <v>4.2267920101820904</v>
      </c>
      <c r="AP217" s="21">
        <f>AP197-Baseline!AP197</f>
        <v>4.1157705453040396</v>
      </c>
      <c r="AQ217" s="21">
        <f>AQ197-Baseline!AQ197</f>
        <v>4.0081648840426531</v>
      </c>
      <c r="AR217" s="21">
        <f>AR197-Baseline!AR197</f>
        <v>3.9021770999811767</v>
      </c>
      <c r="AS217" s="21">
        <f>AS197-Baseline!AS197</f>
        <v>3.7958071418098145</v>
      </c>
      <c r="AT217" s="21">
        <f>AT197-Baseline!AT197</f>
        <v>3.6925644446888626</v>
      </c>
      <c r="AU217" s="21">
        <f>AU197-Baseline!AU197</f>
        <v>3.5923580420223504</v>
      </c>
      <c r="AV217" s="21">
        <f>AV197-Baseline!AV197</f>
        <v>3.4950996172855349</v>
      </c>
      <c r="AW217" s="21">
        <f>AW197-Baseline!AW197</f>
        <v>3.400703426843287</v>
      </c>
      <c r="AX217" s="21">
        <f>AX197-Baseline!AX197</f>
        <v>3.3090862250165829</v>
      </c>
      <c r="AY217" s="21">
        <f>AY197-Baseline!AY197</f>
        <v>3.2201671913316434</v>
      </c>
      <c r="AZ217" s="21">
        <f>AZ197-Baseline!AZ197</f>
        <v>3.1338440477400744</v>
      </c>
      <c r="BA217" s="21">
        <f>BA197-Baseline!BA197</f>
        <v>3.0500279598650413</v>
      </c>
      <c r="BB217" s="21">
        <f>BB197-Baseline!BB197</f>
        <v>2.9685600025633878</v>
      </c>
    </row>
    <row r="218" spans="1:54" outlineLevel="2">
      <c r="A218" s="476"/>
      <c r="B218" s="150" t="s">
        <v>451</v>
      </c>
      <c r="C218" s="19"/>
      <c r="D218" s="135" t="s">
        <v>364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471</v>
      </c>
      <c r="B220" s="150" t="s">
        <v>472</v>
      </c>
      <c r="C220" s="19"/>
      <c r="D220" s="135" t="s">
        <v>364</v>
      </c>
      <c r="E220" s="21">
        <f>E200-Baseline!E200</f>
        <v>1.4195666169876544</v>
      </c>
      <c r="F220" s="21">
        <f>F200-Baseline!F200</f>
        <v>1.4257637112412402</v>
      </c>
      <c r="G220" s="21">
        <f>G200-Baseline!G200</f>
        <v>1.431651868166818</v>
      </c>
      <c r="H220" s="21">
        <f>H200-Baseline!H200</f>
        <v>1.4377430125527377</v>
      </c>
      <c r="I220" s="21">
        <f>I200-Baseline!I200</f>
        <v>1.4445814771012104</v>
      </c>
      <c r="J220" s="21">
        <f>J200-Baseline!J200</f>
        <v>1.4516520867916185</v>
      </c>
      <c r="K220" s="21">
        <f>K200-Baseline!K200</f>
        <v>1.4584059218704937</v>
      </c>
      <c r="L220" s="21">
        <f>L200-Baseline!L200</f>
        <v>1.46595292026434</v>
      </c>
      <c r="M220" s="21">
        <f>M200-Baseline!M200</f>
        <v>1.4452337163915656</v>
      </c>
      <c r="N220" s="21">
        <f>N200-Baseline!N200</f>
        <v>1.4205965597215082</v>
      </c>
      <c r="O220" s="21">
        <f>O200-Baseline!O200</f>
        <v>1.397876288397776</v>
      </c>
      <c r="P220" s="21">
        <f>P200-Baseline!P200</f>
        <v>1.3764701664543657</v>
      </c>
      <c r="Q220" s="21">
        <f>Q200-Baseline!Q200</f>
        <v>1.3563511594842064</v>
      </c>
      <c r="R220" s="21">
        <f>R200-Baseline!R200</f>
        <v>1.3364432737397003</v>
      </c>
      <c r="S220" s="21">
        <f>S200-Baseline!S200</f>
        <v>1.316945085651011</v>
      </c>
      <c r="T220" s="21">
        <f>T200-Baseline!T200</f>
        <v>1.2987215394798604</v>
      </c>
      <c r="U220" s="21">
        <f>U200-Baseline!U200</f>
        <v>1.2817492327050894</v>
      </c>
      <c r="V220" s="21">
        <f>V200-Baseline!V200</f>
        <v>1.266675470957157</v>
      </c>
      <c r="W220" s="21">
        <f>W200-Baseline!W200</f>
        <v>1.2521531613278509</v>
      </c>
      <c r="X220" s="21">
        <f>X200-Baseline!X200</f>
        <v>1.239514374979207</v>
      </c>
      <c r="Y220" s="21">
        <f>Y200-Baseline!Y200</f>
        <v>1.2273557482988153</v>
      </c>
      <c r="Z220" s="21">
        <f>Z200-Baseline!Z200</f>
        <v>1.2170546955584611</v>
      </c>
      <c r="AA220" s="21">
        <f>AA200-Baseline!AA200</f>
        <v>1.2079212226961424</v>
      </c>
      <c r="AB220" s="21">
        <f>AB200-Baseline!AB200</f>
        <v>1.1999424562811531</v>
      </c>
      <c r="AC220" s="21">
        <f>AC200-Baseline!AC200</f>
        <v>7.5394619931241387</v>
      </c>
      <c r="AD220" s="21">
        <f>AD200-Baseline!AD200</f>
        <v>7.3641287678617751</v>
      </c>
      <c r="AE220" s="21">
        <f>AE200-Baseline!AE200</f>
        <v>7.1961345166897868</v>
      </c>
      <c r="AF220" s="21">
        <f>AF200-Baseline!AF200</f>
        <v>7.0349333707495774</v>
      </c>
      <c r="AG220" s="21">
        <f>AG200-Baseline!AG200</f>
        <v>6.8803539146303914</v>
      </c>
      <c r="AH220" s="21">
        <f>AH200-Baseline!AH200</f>
        <v>6.732241806799971</v>
      </c>
      <c r="AI220" s="21">
        <f>AI200-Baseline!AI200</f>
        <v>6.5904687003594544</v>
      </c>
      <c r="AJ220" s="21">
        <f>AJ200-Baseline!AJ200</f>
        <v>6.4852434432438741</v>
      </c>
      <c r="AK220" s="21">
        <f>AK200-Baseline!AK200</f>
        <v>6.3848383063559151</v>
      </c>
      <c r="AL220" s="21">
        <f>AL200-Baseline!AL200</f>
        <v>6.2891807086770068</v>
      </c>
      <c r="AM220" s="21">
        <f>AM200-Baseline!AM200</f>
        <v>6.1981924413192182</v>
      </c>
      <c r="AN220" s="21">
        <f>AN200-Baseline!AN200</f>
        <v>6.1117914931735573</v>
      </c>
      <c r="AO220" s="21">
        <f>AO200-Baseline!AO200</f>
        <v>6.0298961775961768</v>
      </c>
      <c r="AP220" s="21">
        <f>AP200-Baseline!AP200</f>
        <v>5.9524353612158105</v>
      </c>
      <c r="AQ220" s="21">
        <f>AQ200-Baseline!AQ200</f>
        <v>5.8793437013357766</v>
      </c>
      <c r="AR220" s="21">
        <f>AR200-Baseline!AR200</f>
        <v>5.7992834821275014</v>
      </c>
      <c r="AS220" s="21">
        <f>AS200-Baseline!AS200</f>
        <v>5.6991184991044737</v>
      </c>
      <c r="AT220" s="21">
        <f>AT200-Baseline!AT200</f>
        <v>5.6023760456076959</v>
      </c>
      <c r="AU220" s="21">
        <f>AU200-Baseline!AU200</f>
        <v>5.5089674251687679</v>
      </c>
      <c r="AV220" s="21">
        <f>AV200-Baseline!AV200</f>
        <v>5.4188061451005174</v>
      </c>
      <c r="AW220" s="21">
        <f>AW200-Baseline!AW200</f>
        <v>5.3318079076775504</v>
      </c>
      <c r="AX220" s="21">
        <f>AX200-Baseline!AX200</f>
        <v>5.2478909210031333</v>
      </c>
      <c r="AY220" s="21">
        <f>AY200-Baseline!AY200</f>
        <v>5.1669758120751901</v>
      </c>
      <c r="AZ220" s="21">
        <f>AZ200-Baseline!AZ200</f>
        <v>5.0889616368444779</v>
      </c>
      <c r="BA220" s="21">
        <f>BA200-Baseline!BA200</f>
        <v>5.0137607528724732</v>
      </c>
      <c r="BB220" s="21">
        <f>BB200-Baseline!BB200</f>
        <v>4.9408051701519859</v>
      </c>
    </row>
    <row r="221" spans="1:54" outlineLevel="2">
      <c r="A221" s="475"/>
      <c r="B221" s="150" t="s">
        <v>473</v>
      </c>
      <c r="C221" s="19"/>
      <c r="D221" s="135" t="s">
        <v>364</v>
      </c>
      <c r="E221" s="21">
        <f>E201-Baseline!E201</f>
        <v>1.3485516653383769</v>
      </c>
      <c r="F221" s="21">
        <f>F201-Baseline!F201</f>
        <v>1.3521954018260707</v>
      </c>
      <c r="G221" s="21">
        <f>G201-Baseline!G201</f>
        <v>1.3559944423795893</v>
      </c>
      <c r="H221" s="21">
        <f>H201-Baseline!H201</f>
        <v>1.3599535542651839</v>
      </c>
      <c r="I221" s="21">
        <f>I201-Baseline!I201</f>
        <v>1.3640777013299057</v>
      </c>
      <c r="J221" s="21">
        <f>J201-Baseline!J201</f>
        <v>1.3683720512543518</v>
      </c>
      <c r="K221" s="21">
        <f>K201-Baseline!K201</f>
        <v>1.3728419828509804</v>
      </c>
      <c r="L221" s="21">
        <f>L201-Baseline!L201</f>
        <v>1.3774930940674068</v>
      </c>
      <c r="M221" s="21">
        <f>M201-Baseline!M201</f>
        <v>1.3538264539567175</v>
      </c>
      <c r="N221" s="21">
        <f>N201-Baseline!N201</f>
        <v>1.326759713225079</v>
      </c>
      <c r="O221" s="21">
        <f>O201-Baseline!O201</f>
        <v>1.300965998549851</v>
      </c>
      <c r="P221" s="21">
        <f>P201-Baseline!P201</f>
        <v>1.2764150845463038</v>
      </c>
      <c r="Q221" s="21">
        <f>Q201-Baseline!Q201</f>
        <v>1.253078240353696</v>
      </c>
      <c r="R221" s="21">
        <f>R201-Baseline!R201</f>
        <v>1.2292557000279583</v>
      </c>
      <c r="S221" s="21">
        <f>S201-Baseline!S201</f>
        <v>1.2063552315639043</v>
      </c>
      <c r="T221" s="21">
        <f>T201-Baseline!T201</f>
        <v>1.1846492712107102</v>
      </c>
      <c r="U221" s="21">
        <f>U201-Baseline!U201</f>
        <v>1.1641125902037688</v>
      </c>
      <c r="V221" s="21">
        <f>V201-Baseline!V201</f>
        <v>1.1447213773340759</v>
      </c>
      <c r="W221" s="21">
        <f>W201-Baseline!W201</f>
        <v>1.1264532130955933</v>
      </c>
      <c r="X221" s="21">
        <f>X201-Baseline!X201</f>
        <v>1.1092870465355107</v>
      </c>
      <c r="Y221" s="21">
        <f>Y201-Baseline!Y201</f>
        <v>1.093192396974106</v>
      </c>
      <c r="Z221" s="21">
        <f>Z201-Baseline!Z201</f>
        <v>1.0781439648741737</v>
      </c>
      <c r="AA221" s="21">
        <f>AA201-Baseline!AA201</f>
        <v>1.0641425785391923</v>
      </c>
      <c r="AB221" s="21">
        <f>AB201-Baseline!AB201</f>
        <v>1.0511724316360631</v>
      </c>
      <c r="AC221" s="21">
        <f>AC201-Baseline!AC201</f>
        <v>7.0208274795066412</v>
      </c>
      <c r="AD221" s="21">
        <f>AD201-Baseline!AD201</f>
        <v>6.8353984768673328</v>
      </c>
      <c r="AE221" s="21">
        <f>AE201-Baseline!AE201</f>
        <v>6.6569227469694692</v>
      </c>
      <c r="AF221" s="21">
        <f>AF201-Baseline!AF201</f>
        <v>6.4851605251091904</v>
      </c>
      <c r="AG221" s="21">
        <f>AG201-Baseline!AG201</f>
        <v>6.3198902358323865</v>
      </c>
      <c r="AH221" s="21">
        <f>AH201-Baseline!AH201</f>
        <v>6.1609128946701208</v>
      </c>
      <c r="AI221" s="21">
        <f>AI201-Baseline!AI201</f>
        <v>6.00805983651827</v>
      </c>
      <c r="AJ221" s="21">
        <f>AJ201-Baseline!AJ201</f>
        <v>5.8886764635611968</v>
      </c>
      <c r="AK221" s="21">
        <f>AK201-Baseline!AK201</f>
        <v>5.7738058967220214</v>
      </c>
      <c r="AL221" s="21">
        <f>AL201-Baseline!AL201</f>
        <v>5.6633492216143502</v>
      </c>
      <c r="AM221" s="21">
        <f>AM201-Baseline!AM201</f>
        <v>5.5572125454041039</v>
      </c>
      <c r="AN221" s="21">
        <f>AN201-Baseline!AN201</f>
        <v>5.4553044002472104</v>
      </c>
      <c r="AO221" s="21">
        <f>AO201-Baseline!AO201</f>
        <v>5.357535011336557</v>
      </c>
      <c r="AP221" s="21">
        <f>AP201-Baseline!AP201</f>
        <v>5.2638201689738251</v>
      </c>
      <c r="AQ221" s="21">
        <f>AQ201-Baseline!AQ201</f>
        <v>5.1740796123344097</v>
      </c>
      <c r="AR221" s="21">
        <f>AR201-Baseline!AR201</f>
        <v>5.0810681695419246</v>
      </c>
      <c r="AS221" s="21">
        <f>AS201-Baseline!AS201</f>
        <v>4.9764410680830622</v>
      </c>
      <c r="AT221" s="21">
        <f>AT201-Baseline!AT201</f>
        <v>4.8751450461700063</v>
      </c>
      <c r="AU221" s="21">
        <f>AU201-Baseline!AU201</f>
        <v>4.777089650422198</v>
      </c>
      <c r="AV221" s="21">
        <f>AV201-Baseline!AV201</f>
        <v>4.6821869779654381</v>
      </c>
      <c r="AW221" s="21">
        <f>AW201-Baseline!AW201</f>
        <v>4.5903516154516284</v>
      </c>
      <c r="AX221" s="21">
        <f>AX201-Baseline!AX201</f>
        <v>4.5015006264371982</v>
      </c>
      <c r="AY221" s="21">
        <f>AY201-Baseline!AY201</f>
        <v>4.4155535002709598</v>
      </c>
      <c r="AZ221" s="21">
        <f>AZ201-Baseline!AZ201</f>
        <v>4.3324082516154716</v>
      </c>
      <c r="BA221" s="21">
        <f>BA201-Baseline!BA201</f>
        <v>4.2519763080086523</v>
      </c>
      <c r="BB221" s="21">
        <f>BB201-Baseline!BB201</f>
        <v>4.1738450505940845</v>
      </c>
    </row>
    <row r="222" spans="1:54" outlineLevel="2">
      <c r="A222" s="476"/>
      <c r="B222" s="150" t="s">
        <v>474</v>
      </c>
      <c r="C222" s="19"/>
      <c r="D222" s="135" t="s">
        <v>364</v>
      </c>
      <c r="E222" s="21">
        <f>E202-Baseline!E202</f>
        <v>1.4910318443675934</v>
      </c>
      <c r="F222" s="21">
        <f>F202-Baseline!F202</f>
        <v>1.4990551714017175</v>
      </c>
      <c r="G222" s="21">
        <f>G202-Baseline!G202</f>
        <v>1.5073947947151611</v>
      </c>
      <c r="H222" s="21">
        <f>H202-Baseline!H202</f>
        <v>1.5160619155724322</v>
      </c>
      <c r="I222" s="21">
        <f>I202-Baseline!I202</f>
        <v>1.5250681975297669</v>
      </c>
      <c r="J222" s="21">
        <f>J202-Baseline!J202</f>
        <v>1.5344257847170986</v>
      </c>
      <c r="K222" s="21">
        <f>K202-Baseline!K202</f>
        <v>1.5441473206780714</v>
      </c>
      <c r="L222" s="21">
        <f>L202-Baseline!L202</f>
        <v>1.5542459682830432</v>
      </c>
      <c r="M222" s="21">
        <f>M202-Baseline!M202</f>
        <v>1.5362007438823679</v>
      </c>
      <c r="N222" s="21">
        <f>N202-Baseline!N202</f>
        <v>1.514962730451203</v>
      </c>
      <c r="O222" s="21">
        <f>O202-Baseline!O202</f>
        <v>1.4952184567782631</v>
      </c>
      <c r="P222" s="21">
        <f>P202-Baseline!P202</f>
        <v>1.4769465844350886</v>
      </c>
      <c r="Q222" s="21">
        <f>Q202-Baseline!Q202</f>
        <v>1.4601276380554862</v>
      </c>
      <c r="R222" s="21">
        <f>R202-Baseline!R202</f>
        <v>1.4430672531359099</v>
      </c>
      <c r="S222" s="21">
        <f>S202-Baseline!S202</f>
        <v>1.4271371226730185</v>
      </c>
      <c r="T222" s="21">
        <f>T202-Baseline!T202</f>
        <v>1.4126672462355068</v>
      </c>
      <c r="U222" s="21">
        <f>U202-Baseline!U202</f>
        <v>1.3996430966879472</v>
      </c>
      <c r="V222" s="21">
        <f>V202-Baseline!V202</f>
        <v>1.3880520066120865</v>
      </c>
      <c r="W222" s="21">
        <f>W202-Baseline!W202</f>
        <v>1.3778831613424858</v>
      </c>
      <c r="X222" s="21">
        <f>X202-Baseline!X202</f>
        <v>1.3691275944141204</v>
      </c>
      <c r="Y222" s="21">
        <f>Y202-Baseline!Y202</f>
        <v>1.3617674096023444</v>
      </c>
      <c r="Z222" s="21">
        <f>Z202-Baseline!Z202</f>
        <v>1.3557904123352553</v>
      </c>
      <c r="AA222" s="21">
        <f>AA202-Baseline!AA202</f>
        <v>1.3512110785038822</v>
      </c>
      <c r="AB222" s="21">
        <f>AB202-Baseline!AB202</f>
        <v>1.3480278138540855</v>
      </c>
      <c r="AC222" s="21">
        <f>AC202-Baseline!AC202</f>
        <v>8.0553963289196666</v>
      </c>
      <c r="AD222" s="21">
        <f>AD202-Baseline!AD202</f>
        <v>7.8897728339941953</v>
      </c>
      <c r="AE222" s="21">
        <f>AE202-Baseline!AE202</f>
        <v>7.7314734300030858</v>
      </c>
      <c r="AF222" s="21">
        <f>AF202-Baseline!AF202</f>
        <v>7.5802196129182953</v>
      </c>
      <c r="AG222" s="21">
        <f>AG202-Baseline!AG202</f>
        <v>7.4357720916767196</v>
      </c>
      <c r="AH222" s="21">
        <f>AH202-Baseline!AH202</f>
        <v>7.2979444946811958</v>
      </c>
      <c r="AI222" s="21">
        <f>AI202-Baseline!AI202</f>
        <v>7.166627038153135</v>
      </c>
      <c r="AJ222" s="21">
        <f>AJ202-Baseline!AJ202</f>
        <v>7.074885927360322</v>
      </c>
      <c r="AK222" s="21">
        <f>AK202-Baseline!AK202</f>
        <v>6.9882852354619232</v>
      </c>
      <c r="AL222" s="21">
        <f>AL202-Baseline!AL202</f>
        <v>6.9067490109411116</v>
      </c>
      <c r="AM222" s="21">
        <f>AM202-Baseline!AM202</f>
        <v>6.8302091504360369</v>
      </c>
      <c r="AN222" s="21">
        <f>AN202-Baseline!AN202</f>
        <v>6.758597787905976</v>
      </c>
      <c r="AO222" s="21">
        <f>AO202-Baseline!AO202</f>
        <v>6.6918452711576011</v>
      </c>
      <c r="AP222" s="21">
        <f>AP202-Baseline!AP202</f>
        <v>6.6298919440688735</v>
      </c>
      <c r="AQ222" s="21">
        <f>AQ202-Baseline!AQ202</f>
        <v>6.5726834576668303</v>
      </c>
      <c r="AR222" s="21">
        <f>AR202-Baseline!AR202</f>
        <v>6.5048621216520068</v>
      </c>
      <c r="AS222" s="21">
        <f>AS202-Baseline!AS202</f>
        <v>6.4085966109056383</v>
      </c>
      <c r="AT222" s="21">
        <f>AT202-Baseline!AT202</f>
        <v>6.3158492272917943</v>
      </c>
      <c r="AU222" s="21">
        <f>AU202-Baseline!AU202</f>
        <v>6.2265321817933756</v>
      </c>
      <c r="AV222" s="21">
        <f>AV202-Baseline!AV202</f>
        <v>6.1405599357268095</v>
      </c>
      <c r="AW222" s="21">
        <f>AW202-Baseline!AW202</f>
        <v>6.057849173420129</v>
      </c>
      <c r="AX222" s="21">
        <f>AX202-Baseline!AX202</f>
        <v>5.9783189154062697</v>
      </c>
      <c r="AY222" s="21">
        <f>AY202-Baseline!AY202</f>
        <v>5.9018905117158429</v>
      </c>
      <c r="AZ222" s="21">
        <f>AZ202-Baseline!AZ202</f>
        <v>5.8284637070661311</v>
      </c>
      <c r="BA222" s="21">
        <f>BA202-Baseline!BA202</f>
        <v>5.7579515020577272</v>
      </c>
      <c r="BB222" s="21">
        <f>BB202-Baseline!BB202</f>
        <v>5.6896339437815682</v>
      </c>
    </row>
    <row r="223" spans="1:54" outlineLevel="2">
      <c r="B223" s="19"/>
      <c r="C223" s="19"/>
      <c r="D223" s="19"/>
      <c r="E223" s="15"/>
    </row>
    <row r="224" spans="1:54" outlineLevel="2">
      <c r="A224" s="474" t="s">
        <v>475</v>
      </c>
      <c r="B224" s="150" t="s">
        <v>472</v>
      </c>
      <c r="C224" s="19"/>
      <c r="D224" s="135" t="s">
        <v>364</v>
      </c>
      <c r="E224" s="21">
        <f>E204-Baseline!E204</f>
        <v>1.4195666169876544</v>
      </c>
      <c r="F224" s="21">
        <f>F204-Baseline!F204</f>
        <v>2.8453303282288944</v>
      </c>
      <c r="G224" s="21">
        <f>G204-Baseline!G204</f>
        <v>4.2769821963957124</v>
      </c>
      <c r="H224" s="21">
        <f>H204-Baseline!H204</f>
        <v>5.7147252089484502</v>
      </c>
      <c r="I224" s="21">
        <f>I204-Baseline!I204</f>
        <v>7.1593066860496606</v>
      </c>
      <c r="J224" s="21">
        <f>J204-Baseline!J204</f>
        <v>8.6109587728412791</v>
      </c>
      <c r="K224" s="21">
        <f>K204-Baseline!K204</f>
        <v>10.069364694711773</v>
      </c>
      <c r="L224" s="21">
        <f>L204-Baseline!L204</f>
        <v>11.535317614976112</v>
      </c>
      <c r="M224" s="21">
        <f>M204-Baseline!M204</f>
        <v>12.980551331367678</v>
      </c>
      <c r="N224" s="21">
        <f>N204-Baseline!N204</f>
        <v>14.401147891089186</v>
      </c>
      <c r="O224" s="21">
        <f>O204-Baseline!O204</f>
        <v>15.799024179486963</v>
      </c>
      <c r="P224" s="21">
        <f>P204-Baseline!P204</f>
        <v>17.175494345941328</v>
      </c>
      <c r="Q224" s="21">
        <f>Q204-Baseline!Q204</f>
        <v>18.531845505425533</v>
      </c>
      <c r="R224" s="21">
        <f>R204-Baseline!R204</f>
        <v>19.868288779165233</v>
      </c>
      <c r="S224" s="21">
        <f>S204-Baseline!S204</f>
        <v>21.185233864816244</v>
      </c>
      <c r="T224" s="21">
        <f>T204-Baseline!T204</f>
        <v>22.483955404296104</v>
      </c>
      <c r="U224" s="21">
        <f>U204-Baseline!U204</f>
        <v>23.765704637001193</v>
      </c>
      <c r="V224" s="21">
        <f>V204-Baseline!V204</f>
        <v>25.03238010795835</v>
      </c>
      <c r="W224" s="21">
        <f>W204-Baseline!W204</f>
        <v>26.2845332692862</v>
      </c>
      <c r="X224" s="21">
        <f>X204-Baseline!X204</f>
        <v>27.524047644265409</v>
      </c>
      <c r="Y224" s="21">
        <f>Y204-Baseline!Y204</f>
        <v>28.751403392564225</v>
      </c>
      <c r="Z224" s="21">
        <f>Z204-Baseline!Z204</f>
        <v>29.968458088122684</v>
      </c>
      <c r="AA224" s="21">
        <f>AA204-Baseline!AA204</f>
        <v>31.176379310818827</v>
      </c>
      <c r="AB224" s="21">
        <f>AB204-Baseline!AB204</f>
        <v>32.376321767099981</v>
      </c>
      <c r="AC224" s="21">
        <f>AC204-Baseline!AC204</f>
        <v>39.915783760224116</v>
      </c>
      <c r="AD224" s="21">
        <f>AD204-Baseline!AD204</f>
        <v>47.279912528085887</v>
      </c>
      <c r="AE224" s="21">
        <f>AE204-Baseline!AE204</f>
        <v>54.476047044775676</v>
      </c>
      <c r="AF224" s="21">
        <f>AF204-Baseline!AF204</f>
        <v>61.510980415525253</v>
      </c>
      <c r="AG224" s="21">
        <f>AG204-Baseline!AG204</f>
        <v>68.391334330155644</v>
      </c>
      <c r="AH224" s="21">
        <f>AH204-Baseline!AH204</f>
        <v>75.12357613695562</v>
      </c>
      <c r="AI224" s="21">
        <f>AI204-Baseline!AI204</f>
        <v>81.714044837315072</v>
      </c>
      <c r="AJ224" s="21">
        <f>AJ204-Baseline!AJ204</f>
        <v>88.199288280558946</v>
      </c>
      <c r="AK224" s="21">
        <f>AK204-Baseline!AK204</f>
        <v>94.584126586914863</v>
      </c>
      <c r="AL224" s="21">
        <f>AL204-Baseline!AL204</f>
        <v>100.87330729559187</v>
      </c>
      <c r="AM224" s="21">
        <f>AM204-Baseline!AM204</f>
        <v>107.07149973691109</v>
      </c>
      <c r="AN224" s="21">
        <f>AN204-Baseline!AN204</f>
        <v>113.18329123008465</v>
      </c>
      <c r="AO224" s="21">
        <f>AO204-Baseline!AO204</f>
        <v>119.21318740768082</v>
      </c>
      <c r="AP224" s="21">
        <f>AP204-Baseline!AP204</f>
        <v>125.16562276889663</v>
      </c>
      <c r="AQ224" s="21">
        <f>AQ204-Baseline!AQ204</f>
        <v>131.0449664702324</v>
      </c>
      <c r="AR224" s="21">
        <f>AR204-Baseline!AR204</f>
        <v>136.84424995235989</v>
      </c>
      <c r="AS224" s="21">
        <f>AS204-Baseline!AS204</f>
        <v>142.54336845146437</v>
      </c>
      <c r="AT224" s="21">
        <f>AT204-Baseline!AT204</f>
        <v>148.14574449707206</v>
      </c>
      <c r="AU224" s="21">
        <f>AU204-Baseline!AU204</f>
        <v>153.65471192224084</v>
      </c>
      <c r="AV224" s="21">
        <f>AV204-Baseline!AV204</f>
        <v>159.07351806734135</v>
      </c>
      <c r="AW224" s="21">
        <f>AW204-Baseline!AW204</f>
        <v>164.40532597501891</v>
      </c>
      <c r="AX224" s="21">
        <f>AX204-Baseline!AX204</f>
        <v>169.65321689602206</v>
      </c>
      <c r="AY224" s="21">
        <f>AY204-Baseline!AY204</f>
        <v>174.82019270809724</v>
      </c>
      <c r="AZ224" s="21">
        <f>AZ204-Baseline!AZ204</f>
        <v>179.90915434494173</v>
      </c>
      <c r="BA224" s="21">
        <f>BA204-Baseline!BA204</f>
        <v>184.92291509781421</v>
      </c>
      <c r="BB224" s="21">
        <f>BB204-Baseline!BB204</f>
        <v>189.86372026796619</v>
      </c>
    </row>
    <row r="225" spans="1:54" outlineLevel="2">
      <c r="A225" s="475"/>
      <c r="B225" s="150" t="s">
        <v>473</v>
      </c>
      <c r="C225" s="19"/>
      <c r="D225" s="135" t="s">
        <v>364</v>
      </c>
      <c r="E225" s="21">
        <f>E205-Baseline!E205</f>
        <v>1.3485516653383769</v>
      </c>
      <c r="F225" s="21">
        <f>F205-Baseline!F205</f>
        <v>2.7007470671644476</v>
      </c>
      <c r="G225" s="21">
        <f>G205-Baseline!G205</f>
        <v>4.0567415095440369</v>
      </c>
      <c r="H225" s="21">
        <f>H205-Baseline!H205</f>
        <v>5.4166950638092208</v>
      </c>
      <c r="I225" s="21">
        <f>I205-Baseline!I205</f>
        <v>6.7807727651391261</v>
      </c>
      <c r="J225" s="21">
        <f>J205-Baseline!J205</f>
        <v>8.149144816393477</v>
      </c>
      <c r="K225" s="21">
        <f>K205-Baseline!K205</f>
        <v>9.5219867992444573</v>
      </c>
      <c r="L225" s="21">
        <f>L205-Baseline!L205</f>
        <v>10.899479893311865</v>
      </c>
      <c r="M225" s="21">
        <f>M205-Baseline!M205</f>
        <v>12.253306347268582</v>
      </c>
      <c r="N225" s="21">
        <f>N205-Baseline!N205</f>
        <v>13.58006606049366</v>
      </c>
      <c r="O225" s="21">
        <f>O205-Baseline!O205</f>
        <v>14.881032059043511</v>
      </c>
      <c r="P225" s="21">
        <f>P205-Baseline!P205</f>
        <v>16.157447143589813</v>
      </c>
      <c r="Q225" s="21">
        <f>Q205-Baseline!Q205</f>
        <v>17.410525383943508</v>
      </c>
      <c r="R225" s="21">
        <f>R205-Baseline!R205</f>
        <v>18.639781083971467</v>
      </c>
      <c r="S225" s="21">
        <f>S205-Baseline!S205</f>
        <v>19.846136315535372</v>
      </c>
      <c r="T225" s="21">
        <f>T205-Baseline!T205</f>
        <v>21.030785586746081</v>
      </c>
      <c r="U225" s="21">
        <f>U205-Baseline!U205</f>
        <v>22.194898176949849</v>
      </c>
      <c r="V225" s="21">
        <f>V205-Baseline!V205</f>
        <v>23.339619554283924</v>
      </c>
      <c r="W225" s="21">
        <f>W205-Baseline!W205</f>
        <v>24.466072767379519</v>
      </c>
      <c r="X225" s="21">
        <f>X205-Baseline!X205</f>
        <v>25.575359813915028</v>
      </c>
      <c r="Y225" s="21">
        <f>Y205-Baseline!Y205</f>
        <v>26.668552210889136</v>
      </c>
      <c r="Z225" s="21">
        <f>Z205-Baseline!Z205</f>
        <v>27.746696175763308</v>
      </c>
      <c r="AA225" s="21">
        <f>AA205-Baseline!AA205</f>
        <v>28.810838754302502</v>
      </c>
      <c r="AB225" s="21">
        <f>AB205-Baseline!AB205</f>
        <v>29.862011185938563</v>
      </c>
      <c r="AC225" s="21">
        <f>AC205-Baseline!AC205</f>
        <v>36.882838665445206</v>
      </c>
      <c r="AD225" s="21">
        <f>AD205-Baseline!AD205</f>
        <v>43.718237142312539</v>
      </c>
      <c r="AE225" s="21">
        <f>AE205-Baseline!AE205</f>
        <v>50.37515988928201</v>
      </c>
      <c r="AF225" s="21">
        <f>AF205-Baseline!AF205</f>
        <v>56.860320414391197</v>
      </c>
      <c r="AG225" s="21">
        <f>AG205-Baseline!AG205</f>
        <v>63.180210650223586</v>
      </c>
      <c r="AH225" s="21">
        <f>AH205-Baseline!AH205</f>
        <v>69.341123544893705</v>
      </c>
      <c r="AI225" s="21">
        <f>AI205-Baseline!AI205</f>
        <v>75.349183381411976</v>
      </c>
      <c r="AJ225" s="21">
        <f>AJ205-Baseline!AJ205</f>
        <v>81.237859844973173</v>
      </c>
      <c r="AK225" s="21">
        <f>AK205-Baseline!AK205</f>
        <v>87.011665741695197</v>
      </c>
      <c r="AL225" s="21">
        <f>AL205-Baseline!AL205</f>
        <v>92.67501496330955</v>
      </c>
      <c r="AM225" s="21">
        <f>AM205-Baseline!AM205</f>
        <v>98.232227508713649</v>
      </c>
      <c r="AN225" s="21">
        <f>AN205-Baseline!AN205</f>
        <v>103.68753190896086</v>
      </c>
      <c r="AO225" s="21">
        <f>AO205-Baseline!AO205</f>
        <v>109.04506692029742</v>
      </c>
      <c r="AP225" s="21">
        <f>AP205-Baseline!AP205</f>
        <v>114.30888708927124</v>
      </c>
      <c r="AQ225" s="21">
        <f>AQ205-Baseline!AQ205</f>
        <v>119.48296670160565</v>
      </c>
      <c r="AR225" s="21">
        <f>AR205-Baseline!AR205</f>
        <v>124.56403487114757</v>
      </c>
      <c r="AS225" s="21">
        <f>AS205-Baseline!AS205</f>
        <v>129.54047593923065</v>
      </c>
      <c r="AT225" s="21">
        <f>AT205-Baseline!AT205</f>
        <v>134.41562098540066</v>
      </c>
      <c r="AU225" s="21">
        <f>AU205-Baseline!AU205</f>
        <v>139.19271063582286</v>
      </c>
      <c r="AV225" s="21">
        <f>AV205-Baseline!AV205</f>
        <v>143.87489761378831</v>
      </c>
      <c r="AW225" s="21">
        <f>AW205-Baseline!AW205</f>
        <v>148.46524922923993</v>
      </c>
      <c r="AX225" s="21">
        <f>AX205-Baseline!AX205</f>
        <v>152.96674985567714</v>
      </c>
      <c r="AY225" s="21">
        <f>AY205-Baseline!AY205</f>
        <v>157.3823033559481</v>
      </c>
      <c r="AZ225" s="21">
        <f>AZ205-Baseline!AZ205</f>
        <v>161.71471160756357</v>
      </c>
      <c r="BA225" s="21">
        <f>BA205-Baseline!BA205</f>
        <v>165.96668791557224</v>
      </c>
      <c r="BB225" s="21">
        <f>BB205-Baseline!BB205</f>
        <v>170.14053296616632</v>
      </c>
    </row>
    <row r="226" spans="1:54" outlineLevel="2">
      <c r="A226" s="476"/>
      <c r="B226" s="150" t="s">
        <v>474</v>
      </c>
      <c r="C226" s="19"/>
      <c r="D226" s="135" t="s">
        <v>364</v>
      </c>
      <c r="E226" s="21">
        <f>E206-Baseline!E206</f>
        <v>1.4910318443675934</v>
      </c>
      <c r="F226" s="21">
        <f>F206-Baseline!F206</f>
        <v>2.9900870157693111</v>
      </c>
      <c r="G226" s="21">
        <f>G206-Baseline!G206</f>
        <v>4.497481810484472</v>
      </c>
      <c r="H226" s="21">
        <f>H206-Baseline!H206</f>
        <v>6.0135437260569038</v>
      </c>
      <c r="I226" s="21">
        <f>I206-Baseline!I206</f>
        <v>7.5386119235866706</v>
      </c>
      <c r="J226" s="21">
        <f>J206-Baseline!J206</f>
        <v>9.0730377083037688</v>
      </c>
      <c r="K226" s="21">
        <f>K206-Baseline!K206</f>
        <v>10.61718502898184</v>
      </c>
      <c r="L226" s="21">
        <f>L206-Baseline!L206</f>
        <v>12.171430997264883</v>
      </c>
      <c r="M226" s="21">
        <f>M206-Baseline!M206</f>
        <v>13.707631741147251</v>
      </c>
      <c r="N226" s="21">
        <f>N206-Baseline!N206</f>
        <v>15.222594471598454</v>
      </c>
      <c r="O226" s="21">
        <f>O206-Baseline!O206</f>
        <v>16.717812928376716</v>
      </c>
      <c r="P226" s="21">
        <f>P206-Baseline!P206</f>
        <v>18.194759512811807</v>
      </c>
      <c r="Q226" s="21">
        <f>Q206-Baseline!Q206</f>
        <v>19.654887150867292</v>
      </c>
      <c r="R226" s="21">
        <f>R206-Baseline!R206</f>
        <v>21.097954404003204</v>
      </c>
      <c r="S226" s="21">
        <f>S206-Baseline!S206</f>
        <v>22.525091526676221</v>
      </c>
      <c r="T226" s="21">
        <f>T206-Baseline!T206</f>
        <v>23.937758772911728</v>
      </c>
      <c r="U226" s="21">
        <f>U206-Baseline!U206</f>
        <v>25.337401869599674</v>
      </c>
      <c r="V226" s="21">
        <f>V206-Baseline!V206</f>
        <v>26.725453876211759</v>
      </c>
      <c r="W226" s="21">
        <f>W206-Baseline!W206</f>
        <v>28.103337037554244</v>
      </c>
      <c r="X226" s="21">
        <f>X206-Baseline!X206</f>
        <v>29.472464631968364</v>
      </c>
      <c r="Y226" s="21">
        <f>Y206-Baseline!Y206</f>
        <v>30.834232041570708</v>
      </c>
      <c r="Z226" s="21">
        <f>Z206-Baseline!Z206</f>
        <v>32.190022453905961</v>
      </c>
      <c r="AA226" s="21">
        <f>AA206-Baseline!AA206</f>
        <v>33.541233532409841</v>
      </c>
      <c r="AB226" s="21">
        <f>AB206-Baseline!AB206</f>
        <v>34.889261346263929</v>
      </c>
      <c r="AC226" s="21">
        <f>AC206-Baseline!AC206</f>
        <v>42.944657675183592</v>
      </c>
      <c r="AD226" s="21">
        <f>AD206-Baseline!AD206</f>
        <v>50.834430509177785</v>
      </c>
      <c r="AE226" s="21">
        <f>AE206-Baseline!AE206</f>
        <v>58.56590393918087</v>
      </c>
      <c r="AF226" s="21">
        <f>AF206-Baseline!AF206</f>
        <v>66.146123552099169</v>
      </c>
      <c r="AG226" s="21">
        <f>AG206-Baseline!AG206</f>
        <v>73.581895643775894</v>
      </c>
      <c r="AH226" s="21">
        <f>AH206-Baseline!AH206</f>
        <v>80.879840138457084</v>
      </c>
      <c r="AI226" s="21">
        <f>AI206-Baseline!AI206</f>
        <v>88.046467176610221</v>
      </c>
      <c r="AJ226" s="21">
        <f>AJ206-Baseline!AJ206</f>
        <v>95.121353103970549</v>
      </c>
      <c r="AK226" s="21">
        <f>AK206-Baseline!AK206</f>
        <v>102.10963833943248</v>
      </c>
      <c r="AL226" s="21">
        <f>AL206-Baseline!AL206</f>
        <v>109.01638735037359</v>
      </c>
      <c r="AM226" s="21">
        <f>AM206-Baseline!AM206</f>
        <v>115.84659650080962</v>
      </c>
      <c r="AN226" s="21">
        <f>AN206-Baseline!AN206</f>
        <v>122.60519428871559</v>
      </c>
      <c r="AO226" s="21">
        <f>AO206-Baseline!AO206</f>
        <v>129.29703955987318</v>
      </c>
      <c r="AP226" s="21">
        <f>AP206-Baseline!AP206</f>
        <v>135.92693150394206</v>
      </c>
      <c r="AQ226" s="21">
        <f>AQ206-Baseline!AQ206</f>
        <v>142.4996149616089</v>
      </c>
      <c r="AR226" s="21">
        <f>AR206-Baseline!AR206</f>
        <v>149.00447708326089</v>
      </c>
      <c r="AS226" s="21">
        <f>AS206-Baseline!AS206</f>
        <v>155.41307369416654</v>
      </c>
      <c r="AT226" s="21">
        <f>AT206-Baseline!AT206</f>
        <v>161.72892292145835</v>
      </c>
      <c r="AU226" s="21">
        <f>AU206-Baseline!AU206</f>
        <v>167.95545510325172</v>
      </c>
      <c r="AV226" s="21">
        <f>AV206-Baseline!AV206</f>
        <v>174.09601503897852</v>
      </c>
      <c r="AW226" s="21">
        <f>AW206-Baseline!AW206</f>
        <v>180.15386421239864</v>
      </c>
      <c r="AX226" s="21">
        <f>AX206-Baseline!AX206</f>
        <v>186.13218312780492</v>
      </c>
      <c r="AY226" s="21">
        <f>AY206-Baseline!AY206</f>
        <v>192.03407363952076</v>
      </c>
      <c r="AZ226" s="21">
        <f>AZ206-Baseline!AZ206</f>
        <v>197.86253734658689</v>
      </c>
      <c r="BA226" s="21">
        <f>BA206-Baseline!BA206</f>
        <v>203.62048884864461</v>
      </c>
      <c r="BB226" s="21">
        <f>BB206-Baseline!BB206</f>
        <v>209.31012279242617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479</v>
      </c>
      <c r="C229" s="57"/>
      <c r="D229" s="56" t="s">
        <v>364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7">
    <mergeCell ref="AS51:AW51"/>
    <mergeCell ref="AX51:BB51"/>
    <mergeCell ref="E51:I51"/>
    <mergeCell ref="J51:N51"/>
    <mergeCell ref="O51:S51"/>
    <mergeCell ref="T51:X51"/>
    <mergeCell ref="Y51:AC51"/>
    <mergeCell ref="AD51:AH51"/>
    <mergeCell ref="AI51:AM51"/>
    <mergeCell ref="AN51:AR51"/>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143:A154"/>
    <mergeCell ref="A158:A169"/>
    <mergeCell ref="A172:A174"/>
    <mergeCell ref="A176:A178"/>
    <mergeCell ref="A186:A187"/>
    <mergeCell ref="A204:A206"/>
    <mergeCell ref="A210:A218"/>
    <mergeCell ref="A54:A64"/>
    <mergeCell ref="A66:A71"/>
    <mergeCell ref="A75:A77"/>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C63</xm:sqref>
        </x14:dataValidation>
        <x14:dataValidation type="list" allowBlank="1" showInputMessage="1" showErrorMessage="1" xr:uid="{0096F467-43C8-43D6-AAB6-58DEABB2423A}">
          <x14:formula1>
            <xm:f>'Fixed Data'!$A$55:$A$78</xm:f>
          </x14:formula1>
          <xm:sqref>B54:B63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2"/>
  <sheetViews>
    <sheetView topLeftCell="A4" workbookViewId="0">
      <selection sqref="A1:XFD1048576"/>
    </sheetView>
  </sheetViews>
  <sheetFormatPr defaultRowHeight="13.5"/>
  <cols>
    <col min="1" max="1" width="22" customWidth="1"/>
  </cols>
  <sheetData>
    <row r="1" spans="1:19">
      <c r="A1" s="4" t="s">
        <v>480</v>
      </c>
    </row>
    <row r="2" spans="1:19">
      <c r="A2" s="472" t="s">
        <v>481</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483</v>
      </c>
    </row>
    <row r="20" spans="1:19">
      <c r="A20" s="472" t="s">
        <v>484</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325</v>
      </c>
      <c r="B23" s="406"/>
      <c r="C23" s="406"/>
      <c r="D23" s="406"/>
      <c r="E23" s="406"/>
      <c r="F23" s="406"/>
      <c r="G23" s="406"/>
      <c r="H23" s="406"/>
      <c r="I23" s="406"/>
      <c r="J23" s="406"/>
      <c r="K23" s="406"/>
      <c r="L23" s="406"/>
      <c r="M23" s="406"/>
      <c r="N23" s="406"/>
      <c r="O23" s="406"/>
      <c r="P23" s="406"/>
      <c r="Q23" s="406"/>
      <c r="R23" s="406"/>
      <c r="S23" s="406"/>
    </row>
    <row r="24" spans="1:19">
      <c r="A24" s="158" t="s">
        <v>467</v>
      </c>
      <c r="B24" s="406"/>
      <c r="C24" s="406"/>
      <c r="D24" s="406"/>
      <c r="E24" s="406"/>
      <c r="F24" s="406"/>
      <c r="G24" s="406"/>
      <c r="H24" s="406"/>
      <c r="I24" s="406"/>
      <c r="J24" s="406"/>
      <c r="K24" s="406"/>
      <c r="L24" s="406"/>
      <c r="M24" s="406"/>
      <c r="N24" s="406"/>
      <c r="O24" s="406"/>
      <c r="P24" s="406"/>
      <c r="Q24" s="406"/>
      <c r="R24" s="406"/>
      <c r="S24" s="406"/>
    </row>
    <row r="25" spans="1:19">
      <c r="A25" s="159" t="s">
        <v>370</v>
      </c>
      <c r="B25" s="406"/>
      <c r="C25" s="406"/>
      <c r="D25" s="406"/>
      <c r="E25" s="406"/>
      <c r="F25" s="406"/>
      <c r="G25" s="406"/>
      <c r="H25" s="406"/>
      <c r="I25" s="406"/>
      <c r="J25" s="406"/>
      <c r="K25" s="406"/>
      <c r="L25" s="406"/>
      <c r="M25" s="406"/>
      <c r="N25" s="406"/>
      <c r="O25" s="406"/>
      <c r="P25" s="406"/>
      <c r="Q25" s="406"/>
      <c r="R25" s="406"/>
      <c r="S25" s="406"/>
    </row>
    <row r="26" spans="1:19">
      <c r="A26" s="159" t="s">
        <v>446</v>
      </c>
      <c r="B26" s="406"/>
      <c r="C26" s="406"/>
      <c r="D26" s="406"/>
      <c r="E26" s="406"/>
      <c r="F26" s="406"/>
      <c r="G26" s="406"/>
      <c r="H26" s="406"/>
      <c r="I26" s="406"/>
      <c r="J26" s="406"/>
      <c r="K26" s="406"/>
      <c r="L26" s="406"/>
      <c r="M26" s="406"/>
      <c r="N26" s="406"/>
      <c r="O26" s="406"/>
      <c r="P26" s="406"/>
      <c r="Q26" s="406"/>
      <c r="R26" s="406"/>
      <c r="S26" s="406"/>
    </row>
    <row r="27" spans="1:19">
      <c r="A27" s="159" t="s">
        <v>447</v>
      </c>
      <c r="B27" s="406"/>
      <c r="C27" s="406"/>
      <c r="D27" s="406"/>
      <c r="E27" s="406"/>
      <c r="F27" s="406"/>
      <c r="G27" s="406"/>
      <c r="H27" s="406"/>
      <c r="I27" s="406"/>
      <c r="J27" s="406"/>
      <c r="K27" s="406"/>
      <c r="L27" s="406"/>
      <c r="M27" s="406"/>
      <c r="N27" s="406"/>
      <c r="O27" s="406"/>
      <c r="P27" s="406"/>
      <c r="Q27" s="406"/>
      <c r="R27" s="406"/>
      <c r="S27" s="406"/>
    </row>
    <row r="31" spans="1:19">
      <c r="A31" s="4" t="s">
        <v>488</v>
      </c>
    </row>
    <row r="32" spans="1:19">
      <c r="A32" t="s">
        <v>489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7" t="s">
        <v>317</v>
      </c>
      <c r="J2" s="438"/>
      <c r="K2" s="438"/>
      <c r="L2" s="438"/>
      <c r="M2" s="438"/>
      <c r="N2" s="438"/>
      <c r="O2" s="438"/>
      <c r="P2" s="438"/>
      <c r="Q2" s="438"/>
      <c r="R2" s="438"/>
      <c r="S2" s="438"/>
      <c r="T2" s="438"/>
      <c r="U2" s="439"/>
    </row>
    <row r="3" spans="1:21" ht="13.5" customHeight="1" outlineLevel="1" thickBot="1">
      <c r="A3" s="3"/>
      <c r="B3" s="7"/>
      <c r="F3" s="24"/>
      <c r="G3" s="10"/>
      <c r="I3" s="440" t="s">
        <v>318</v>
      </c>
      <c r="J3" s="441"/>
      <c r="K3" s="441"/>
      <c r="L3" s="441"/>
      <c r="M3" s="441"/>
      <c r="N3" s="442"/>
      <c r="O3" s="1"/>
      <c r="P3" s="446" t="s">
        <v>319</v>
      </c>
      <c r="Q3" s="447"/>
      <c r="R3" s="447"/>
      <c r="S3" s="447"/>
      <c r="T3" s="447"/>
      <c r="U3" s="448"/>
    </row>
    <row r="4" spans="1:21" ht="56.25" customHeight="1" outlineLevel="1">
      <c r="A4" s="31" t="s">
        <v>151</v>
      </c>
      <c r="B4" s="86"/>
      <c r="E4" s="53" t="s">
        <v>320</v>
      </c>
      <c r="F4" s="91"/>
      <c r="G4" s="28"/>
      <c r="H4" s="10"/>
      <c r="I4" s="443"/>
      <c r="J4" s="444"/>
      <c r="K4" s="444"/>
      <c r="L4" s="444"/>
      <c r="M4" s="444"/>
      <c r="N4" s="445"/>
      <c r="P4" s="449"/>
      <c r="Q4" s="450"/>
      <c r="R4" s="450"/>
      <c r="S4" s="450"/>
      <c r="T4" s="450"/>
      <c r="U4" s="451"/>
    </row>
    <row r="5" spans="1:21" outlineLevel="1">
      <c r="A5" s="13" t="s">
        <v>321</v>
      </c>
      <c r="B5" s="88"/>
      <c r="E5" s="14"/>
      <c r="H5" s="10"/>
      <c r="I5" s="477"/>
      <c r="J5" s="464"/>
      <c r="K5" s="464"/>
      <c r="L5" s="464"/>
      <c r="M5" s="464"/>
      <c r="N5" s="465"/>
      <c r="P5" s="477"/>
      <c r="Q5" s="464"/>
      <c r="R5" s="464"/>
      <c r="S5" s="464"/>
      <c r="T5" s="464"/>
      <c r="U5" s="465"/>
    </row>
    <row r="6" spans="1:21" outlineLevel="1">
      <c r="A6" s="13" t="s">
        <v>324</v>
      </c>
      <c r="B6" s="88"/>
      <c r="E6" s="53" t="s">
        <v>326</v>
      </c>
      <c r="F6" s="90"/>
      <c r="H6" s="10"/>
      <c r="I6" s="466"/>
      <c r="J6" s="467"/>
      <c r="K6" s="467"/>
      <c r="L6" s="467"/>
      <c r="M6" s="467"/>
      <c r="N6" s="468"/>
      <c r="P6" s="466"/>
      <c r="Q6" s="467"/>
      <c r="R6" s="467"/>
      <c r="S6" s="467"/>
      <c r="T6" s="467"/>
      <c r="U6" s="468"/>
    </row>
    <row r="7" spans="1:21" outlineLevel="1">
      <c r="A7" s="13" t="s">
        <v>328</v>
      </c>
      <c r="B7" s="88"/>
      <c r="E7" s="14"/>
      <c r="H7" s="10"/>
      <c r="I7" s="466"/>
      <c r="J7" s="467"/>
      <c r="K7" s="467"/>
      <c r="L7" s="467"/>
      <c r="M7" s="467"/>
      <c r="N7" s="468"/>
      <c r="P7" s="466"/>
      <c r="Q7" s="467"/>
      <c r="R7" s="467"/>
      <c r="S7" s="467"/>
      <c r="T7" s="467"/>
      <c r="U7" s="468"/>
    </row>
    <row r="8" spans="1:21" ht="41" outlineLevel="1" thickBot="1">
      <c r="A8" s="34" t="s">
        <v>330</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14" outlineLevel="1" thickBot="1">
      <c r="A10" s="32" t="s">
        <v>332</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40.5" outlineLevel="1">
      <c r="A12" s="26" t="s">
        <v>333</v>
      </c>
      <c r="B12" s="26" t="s">
        <v>334</v>
      </c>
      <c r="C12" s="26" t="s">
        <v>335</v>
      </c>
      <c r="D12" s="26" t="s">
        <v>336</v>
      </c>
      <c r="E12" s="26" t="s">
        <v>337</v>
      </c>
      <c r="F12" s="26" t="s">
        <v>338</v>
      </c>
      <c r="G12" s="26" t="s">
        <v>339</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12.980551331367678</v>
      </c>
      <c r="D13" s="21">
        <f t="shared" ref="D13:D18" si="1">INDEX($E$205:$AW$205,1,MATCH($A13,$E$53:$BB$53,0))</f>
        <v>0</v>
      </c>
      <c r="E13" s="21">
        <f>D13-Baseline!D13</f>
        <v>12.253306347268582</v>
      </c>
      <c r="F13" s="21">
        <f t="shared" ref="F13:F18" si="2">INDEX($E$206:$AW$206,1,MATCH($A13,$E$53:$BB$53,0))</f>
        <v>0</v>
      </c>
      <c r="G13" s="21">
        <f>F13-Baseline!F13</f>
        <v>13.707631741147251</v>
      </c>
      <c r="I13" s="466"/>
      <c r="J13" s="467"/>
      <c r="K13" s="467"/>
      <c r="L13" s="467"/>
      <c r="M13" s="467"/>
      <c r="N13" s="468"/>
      <c r="P13" s="466"/>
      <c r="Q13" s="467"/>
      <c r="R13" s="467"/>
      <c r="S13" s="467"/>
      <c r="T13" s="467"/>
      <c r="U13" s="468"/>
    </row>
    <row r="14" spans="1:21" outlineLevel="1">
      <c r="A14" s="58">
        <v>2040</v>
      </c>
      <c r="B14" s="21">
        <f t="shared" si="0"/>
        <v>0</v>
      </c>
      <c r="C14" s="21">
        <f>B14-Baseline!B14</f>
        <v>19.868288779165233</v>
      </c>
      <c r="D14" s="21">
        <f t="shared" si="1"/>
        <v>0</v>
      </c>
      <c r="E14" s="21">
        <f>D14-Baseline!D14</f>
        <v>18.639781083971467</v>
      </c>
      <c r="F14" s="21">
        <f t="shared" si="2"/>
        <v>0</v>
      </c>
      <c r="G14" s="21">
        <f>F14-Baseline!F14</f>
        <v>21.097954404003204</v>
      </c>
      <c r="I14" s="466"/>
      <c r="J14" s="467"/>
      <c r="K14" s="467"/>
      <c r="L14" s="467"/>
      <c r="M14" s="467"/>
      <c r="N14" s="468"/>
      <c r="P14" s="466"/>
      <c r="Q14" s="467"/>
      <c r="R14" s="467"/>
      <c r="S14" s="467"/>
      <c r="T14" s="467"/>
      <c r="U14" s="468"/>
    </row>
    <row r="15" spans="1:21" outlineLevel="1">
      <c r="A15" s="58">
        <v>2045</v>
      </c>
      <c r="B15" s="21">
        <f t="shared" si="0"/>
        <v>0</v>
      </c>
      <c r="C15" s="21">
        <f>B15-Baseline!B15</f>
        <v>26.2845332692862</v>
      </c>
      <c r="D15" s="21">
        <f t="shared" si="1"/>
        <v>0</v>
      </c>
      <c r="E15" s="21">
        <f>D15-Baseline!D15</f>
        <v>24.466072767379519</v>
      </c>
      <c r="F15" s="21">
        <f t="shared" si="2"/>
        <v>0</v>
      </c>
      <c r="G15" s="21">
        <f>F15-Baseline!F15</f>
        <v>28.103337037554244</v>
      </c>
      <c r="I15" s="466"/>
      <c r="J15" s="467"/>
      <c r="K15" s="467"/>
      <c r="L15" s="467"/>
      <c r="M15" s="467"/>
      <c r="N15" s="468"/>
      <c r="P15" s="466"/>
      <c r="Q15" s="467"/>
      <c r="R15" s="467"/>
      <c r="S15" s="467"/>
      <c r="T15" s="467"/>
      <c r="U15" s="468"/>
    </row>
    <row r="16" spans="1:21" outlineLevel="1">
      <c r="A16" s="58">
        <v>2050</v>
      </c>
      <c r="B16" s="21">
        <f t="shared" si="0"/>
        <v>0</v>
      </c>
      <c r="C16" s="21">
        <f>B16-Baseline!B16</f>
        <v>32.376321767099981</v>
      </c>
      <c r="D16" s="21">
        <f t="shared" si="1"/>
        <v>0</v>
      </c>
      <c r="E16" s="21">
        <f>D16-Baseline!D16</f>
        <v>29.862011185938563</v>
      </c>
      <c r="F16" s="21">
        <f t="shared" si="2"/>
        <v>0</v>
      </c>
      <c r="G16" s="21">
        <f>F16-Baseline!F16</f>
        <v>34.889261346263929</v>
      </c>
      <c r="I16" s="466"/>
      <c r="J16" s="467"/>
      <c r="K16" s="467"/>
      <c r="L16" s="467"/>
      <c r="M16" s="467"/>
      <c r="N16" s="468"/>
      <c r="P16" s="466"/>
      <c r="Q16" s="467"/>
      <c r="R16" s="467"/>
      <c r="S16" s="467"/>
      <c r="T16" s="467"/>
      <c r="U16" s="468"/>
    </row>
    <row r="17" spans="1:21" outlineLevel="1">
      <c r="A17" s="58">
        <v>2060</v>
      </c>
      <c r="B17" s="21">
        <f t="shared" si="0"/>
        <v>0</v>
      </c>
      <c r="C17" s="21">
        <f>B17-Baseline!B17</f>
        <v>100.87330729559187</v>
      </c>
      <c r="D17" s="21">
        <f t="shared" si="1"/>
        <v>0</v>
      </c>
      <c r="E17" s="21">
        <f>D17-Baseline!D17</f>
        <v>92.67501496330955</v>
      </c>
      <c r="F17" s="21">
        <f t="shared" si="2"/>
        <v>0</v>
      </c>
      <c r="G17" s="21">
        <f>F17-Baseline!F17</f>
        <v>109.01638735037359</v>
      </c>
      <c r="I17" s="466"/>
      <c r="J17" s="467"/>
      <c r="K17" s="467"/>
      <c r="L17" s="467"/>
      <c r="M17" s="467"/>
      <c r="N17" s="468"/>
      <c r="P17" s="466"/>
      <c r="Q17" s="467"/>
      <c r="R17" s="467"/>
      <c r="S17" s="467"/>
      <c r="T17" s="467"/>
      <c r="U17" s="468"/>
    </row>
    <row r="18" spans="1:21" outlineLevel="1">
      <c r="A18" s="58">
        <v>2070</v>
      </c>
      <c r="B18" s="21">
        <f t="shared" si="0"/>
        <v>0</v>
      </c>
      <c r="C18" s="21">
        <f>B18-Baseline!B18</f>
        <v>159.07351806734135</v>
      </c>
      <c r="D18" s="21">
        <f t="shared" si="1"/>
        <v>0</v>
      </c>
      <c r="E18" s="21">
        <f>D18-Baseline!D18</f>
        <v>143.87489761378831</v>
      </c>
      <c r="F18" s="21">
        <f t="shared" si="2"/>
        <v>0</v>
      </c>
      <c r="G18" s="21">
        <f>F18-Baseline!F18</f>
        <v>174.09601503897852</v>
      </c>
      <c r="I18" s="469"/>
      <c r="J18" s="470"/>
      <c r="K18" s="470"/>
      <c r="L18" s="470"/>
      <c r="M18" s="470"/>
      <c r="N18" s="471"/>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340</v>
      </c>
      <c r="B20" s="55">
        <f>Baseline!B20</f>
        <v>0.33700000000000002</v>
      </c>
      <c r="E20" s="154"/>
      <c r="I20" s="461" t="s">
        <v>341</v>
      </c>
      <c r="J20" s="462"/>
      <c r="K20" s="462"/>
      <c r="L20" s="462"/>
      <c r="M20" s="462"/>
      <c r="N20" s="463"/>
      <c r="P20" s="461" t="s">
        <v>342</v>
      </c>
      <c r="Q20" s="462"/>
      <c r="R20" s="462"/>
      <c r="S20" s="462"/>
      <c r="T20" s="462"/>
      <c r="U20" s="463"/>
    </row>
    <row r="21" spans="1:21" ht="12.75" customHeight="1" outlineLevel="1">
      <c r="A21" s="154"/>
      <c r="B21" s="155"/>
      <c r="I21" s="477"/>
      <c r="J21" s="464"/>
      <c r="K21" s="464"/>
      <c r="L21" s="464"/>
      <c r="M21" s="464"/>
      <c r="N21" s="465"/>
      <c r="P21" s="477"/>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344</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345</v>
      </c>
      <c r="I24" s="466"/>
      <c r="J24" s="467"/>
      <c r="K24" s="467"/>
      <c r="L24" s="467"/>
      <c r="M24" s="467"/>
      <c r="N24" s="468"/>
      <c r="P24" s="466"/>
      <c r="Q24" s="467"/>
      <c r="R24" s="467"/>
      <c r="S24" s="467"/>
      <c r="T24" s="467"/>
      <c r="U24" s="468"/>
    </row>
    <row r="25" spans="1:21" ht="14" outlineLevel="1" thickBot="1">
      <c r="B25" s="30" t="s">
        <v>346</v>
      </c>
      <c r="C25" s="30" t="s">
        <v>346</v>
      </c>
      <c r="D25" s="30" t="s">
        <v>346</v>
      </c>
      <c r="E25" s="30" t="s">
        <v>346</v>
      </c>
      <c r="F25" s="30" t="s">
        <v>346</v>
      </c>
      <c r="G25" s="30" t="s">
        <v>346</v>
      </c>
      <c r="I25" s="466"/>
      <c r="J25" s="467"/>
      <c r="K25" s="467"/>
      <c r="L25" s="467"/>
      <c r="M25" s="467"/>
      <c r="N25" s="468"/>
      <c r="P25" s="466"/>
      <c r="Q25" s="467"/>
      <c r="R25" s="467"/>
      <c r="S25" s="467"/>
      <c r="T25" s="467"/>
      <c r="U25" s="468"/>
    </row>
    <row r="26" spans="1:21" outlineLevel="1">
      <c r="A26" s="54" t="s">
        <v>347</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348</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4" outlineLevel="1" thickBot="1">
      <c r="A29" s="154"/>
      <c r="B29" s="248"/>
      <c r="C29" s="248"/>
      <c r="D29" s="248"/>
      <c r="E29" s="248"/>
      <c r="F29" s="248"/>
      <c r="G29" s="248"/>
      <c r="I29" s="466"/>
      <c r="J29" s="467"/>
      <c r="K29" s="467"/>
      <c r="L29" s="467"/>
      <c r="M29" s="467"/>
      <c r="N29" s="468"/>
      <c r="P29" s="466"/>
      <c r="Q29" s="467"/>
      <c r="R29" s="467"/>
      <c r="S29" s="467"/>
      <c r="T29" s="467"/>
      <c r="U29" s="468"/>
    </row>
    <row r="30" spans="1:21" ht="14" outlineLevel="1" thickBot="1">
      <c r="A30" s="308"/>
      <c r="B30" s="309" t="s">
        <v>349</v>
      </c>
      <c r="C30" s="310" t="s">
        <v>350</v>
      </c>
      <c r="D30" s="413" t="s">
        <v>306</v>
      </c>
      <c r="E30" s="414"/>
      <c r="F30" s="414"/>
      <c r="G30" s="415"/>
      <c r="I30" s="466"/>
      <c r="J30" s="467"/>
      <c r="K30" s="467"/>
      <c r="L30" s="467"/>
      <c r="M30" s="467"/>
      <c r="N30" s="468"/>
      <c r="P30" s="466"/>
      <c r="Q30" s="467"/>
      <c r="R30" s="467"/>
      <c r="S30" s="467"/>
      <c r="T30" s="467"/>
      <c r="U30" s="468"/>
    </row>
    <row r="31" spans="1:21" outlineLevel="1">
      <c r="A31" s="433" t="s">
        <v>351</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4"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354</v>
      </c>
    </row>
    <row r="49" spans="1:54" ht="15" outlineLevel="1">
      <c r="A49" s="12"/>
    </row>
    <row r="50" spans="1:54" ht="14" outlineLevel="1" thickBot="1">
      <c r="A50" s="4" t="s">
        <v>355</v>
      </c>
    </row>
    <row r="51" spans="1:54" outlineLevel="2">
      <c r="B51" s="19"/>
      <c r="C51" s="19"/>
      <c r="D51" s="19"/>
      <c r="E51" s="420" t="s">
        <v>253</v>
      </c>
      <c r="F51" s="408"/>
      <c r="G51" s="408"/>
      <c r="H51" s="408"/>
      <c r="I51" s="408"/>
      <c r="J51" s="408" t="s">
        <v>254</v>
      </c>
      <c r="K51" s="408"/>
      <c r="L51" s="408"/>
      <c r="M51" s="408"/>
      <c r="N51" s="408"/>
      <c r="O51" s="408" t="s">
        <v>255</v>
      </c>
      <c r="P51" s="408"/>
      <c r="Q51" s="408"/>
      <c r="R51" s="408"/>
      <c r="S51" s="408"/>
      <c r="T51" s="408" t="s">
        <v>256</v>
      </c>
      <c r="U51" s="408"/>
      <c r="V51" s="408"/>
      <c r="W51" s="408"/>
      <c r="X51" s="408"/>
      <c r="Y51" s="408" t="s">
        <v>356</v>
      </c>
      <c r="Z51" s="408"/>
      <c r="AA51" s="408"/>
      <c r="AB51" s="408"/>
      <c r="AC51" s="408"/>
      <c r="AD51" s="408" t="s">
        <v>357</v>
      </c>
      <c r="AE51" s="408"/>
      <c r="AF51" s="408"/>
      <c r="AG51" s="408"/>
      <c r="AH51" s="408"/>
      <c r="AI51" s="408" t="s">
        <v>358</v>
      </c>
      <c r="AJ51" s="408"/>
      <c r="AK51" s="408"/>
      <c r="AL51" s="408"/>
      <c r="AM51" s="408"/>
      <c r="AN51" s="408" t="s">
        <v>359</v>
      </c>
      <c r="AO51" s="408"/>
      <c r="AP51" s="408"/>
      <c r="AQ51" s="408"/>
      <c r="AR51" s="408"/>
      <c r="AS51" s="408" t="s">
        <v>360</v>
      </c>
      <c r="AT51" s="408"/>
      <c r="AU51" s="408"/>
      <c r="AV51" s="408"/>
      <c r="AW51" s="408"/>
      <c r="AX51" s="408" t="s">
        <v>361</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349</v>
      </c>
      <c r="C53" s="19" t="s">
        <v>362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363</v>
      </c>
      <c r="B54" s="127"/>
      <c r="C54" s="127"/>
      <c r="D54" s="124" t="s">
        <v>364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364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364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364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364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364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364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364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364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364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365</v>
      </c>
      <c r="C64" s="296" t="s">
        <v>366</v>
      </c>
      <c r="D64" s="123" t="s">
        <v>364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367</v>
      </c>
      <c r="B66" s="266"/>
      <c r="C66" s="267"/>
      <c r="D66" s="268" t="s">
        <v>364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364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364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364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364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368</v>
      </c>
      <c r="C71" s="123"/>
      <c r="D71" s="270" t="s">
        <v>364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369</v>
      </c>
      <c r="B75" s="127" t="s">
        <v>370</v>
      </c>
      <c r="C75" s="274"/>
      <c r="D75" s="124" t="s">
        <v>364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364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371</v>
      </c>
      <c r="C77" s="271"/>
      <c r="D77" s="123" t="s">
        <v>364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372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373</v>
      </c>
      <c r="C81" s="6" t="s">
        <v>374</v>
      </c>
      <c r="D81" t="s">
        <v>375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376</v>
      </c>
      <c r="C82" t="s">
        <v>377</v>
      </c>
      <c r="D82" t="s">
        <v>364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378</v>
      </c>
      <c r="C83" t="s">
        <v>379</v>
      </c>
      <c r="D83" t="s">
        <v>364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380</v>
      </c>
      <c r="C84" t="s">
        <v>381</v>
      </c>
      <c r="D84" t="s">
        <v>364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382</v>
      </c>
      <c r="C85" t="s">
        <v>383</v>
      </c>
      <c r="D85" t="s">
        <v>364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384</v>
      </c>
      <c r="C86" t="s">
        <v>385</v>
      </c>
      <c r="D86" t="s">
        <v>364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386</v>
      </c>
      <c r="C87" t="s">
        <v>387</v>
      </c>
      <c r="D87" t="s">
        <v>364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388</v>
      </c>
      <c r="C88" t="s">
        <v>389</v>
      </c>
      <c r="D88" t="s">
        <v>364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390</v>
      </c>
      <c r="C89" t="s">
        <v>391</v>
      </c>
      <c r="D89" t="s">
        <v>364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392</v>
      </c>
      <c r="C90" t="s">
        <v>393</v>
      </c>
      <c r="D90" t="s">
        <v>364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394</v>
      </c>
      <c r="C91" t="s">
        <v>395</v>
      </c>
      <c r="D91" t="s">
        <v>364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396</v>
      </c>
      <c r="C92" t="s">
        <v>397</v>
      </c>
      <c r="D92" t="s">
        <v>364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398</v>
      </c>
      <c r="C93" t="s">
        <v>399</v>
      </c>
      <c r="D93" t="s">
        <v>364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400</v>
      </c>
      <c r="C94" t="s">
        <v>401</v>
      </c>
      <c r="D94" t="s">
        <v>364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402</v>
      </c>
      <c r="C95" t="s">
        <v>403</v>
      </c>
      <c r="D95" t="s">
        <v>364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404</v>
      </c>
      <c r="C96" t="s">
        <v>405</v>
      </c>
      <c r="D96" t="s">
        <v>364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406</v>
      </c>
      <c r="C97" t="s">
        <v>407</v>
      </c>
      <c r="D97" t="s">
        <v>364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408</v>
      </c>
      <c r="C98" t="s">
        <v>409</v>
      </c>
      <c r="D98" t="s">
        <v>364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410</v>
      </c>
      <c r="C99" t="s">
        <v>411</v>
      </c>
      <c r="D99" t="s">
        <v>364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412</v>
      </c>
      <c r="C100" t="s">
        <v>413</v>
      </c>
      <c r="D100" t="s">
        <v>364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414</v>
      </c>
      <c r="C101" t="s">
        <v>415</v>
      </c>
      <c r="D101" t="s">
        <v>364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416</v>
      </c>
      <c r="C102" t="s">
        <v>417</v>
      </c>
      <c r="D102" t="s">
        <v>364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418</v>
      </c>
      <c r="C103" t="s">
        <v>419</v>
      </c>
      <c r="D103" t="s">
        <v>364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420</v>
      </c>
      <c r="C104" t="s">
        <v>421</v>
      </c>
      <c r="D104" t="s">
        <v>364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422</v>
      </c>
      <c r="C105" t="s">
        <v>423</v>
      </c>
      <c r="D105" t="s">
        <v>364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424</v>
      </c>
      <c r="C106" t="s">
        <v>425</v>
      </c>
      <c r="D106" t="s">
        <v>364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426</v>
      </c>
      <c r="C107" t="s">
        <v>427</v>
      </c>
      <c r="D107" t="s">
        <v>364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494</v>
      </c>
      <c r="C108" t="s">
        <v>495</v>
      </c>
      <c r="D108" t="s">
        <v>364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496</v>
      </c>
      <c r="C109" t="s">
        <v>497</v>
      </c>
      <c r="D109" t="s">
        <v>364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498</v>
      </c>
      <c r="C110" t="s">
        <v>499</v>
      </c>
      <c r="D110" t="s">
        <v>364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500</v>
      </c>
      <c r="C111" t="s">
        <v>501</v>
      </c>
      <c r="D111" t="s">
        <v>364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502</v>
      </c>
      <c r="C112" t="s">
        <v>503</v>
      </c>
      <c r="D112" t="s">
        <v>364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504</v>
      </c>
      <c r="C113" t="s">
        <v>505</v>
      </c>
      <c r="D113" t="s">
        <v>364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506</v>
      </c>
      <c r="C114" t="s">
        <v>507</v>
      </c>
      <c r="D114" t="s">
        <v>364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508</v>
      </c>
      <c r="C115" t="s">
        <v>509</v>
      </c>
      <c r="D115" t="s">
        <v>364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510</v>
      </c>
      <c r="C116" t="s">
        <v>511</v>
      </c>
      <c r="D116" t="s">
        <v>364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512</v>
      </c>
      <c r="C117" t="s">
        <v>513</v>
      </c>
      <c r="D117" t="s">
        <v>364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514</v>
      </c>
      <c r="C118" t="s">
        <v>515</v>
      </c>
      <c r="D118" t="s">
        <v>364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516</v>
      </c>
      <c r="C119" t="s">
        <v>517</v>
      </c>
      <c r="D119" t="s">
        <v>364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518</v>
      </c>
      <c r="C120" t="s">
        <v>519</v>
      </c>
      <c r="D120" t="s">
        <v>364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520</v>
      </c>
      <c r="C121" t="s">
        <v>521</v>
      </c>
      <c r="D121" t="s">
        <v>364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522</v>
      </c>
      <c r="C122" t="s">
        <v>523</v>
      </c>
      <c r="D122" t="s">
        <v>364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524</v>
      </c>
      <c r="C123" t="s">
        <v>525</v>
      </c>
      <c r="D123" t="s">
        <v>364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526</v>
      </c>
      <c r="C124" t="s">
        <v>527</v>
      </c>
      <c r="D124" t="s">
        <v>364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528</v>
      </c>
      <c r="C125" t="s">
        <v>529</v>
      </c>
      <c r="D125" t="s">
        <v>364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530</v>
      </c>
      <c r="C126" t="s">
        <v>531</v>
      </c>
      <c r="D126" t="s">
        <v>364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532</v>
      </c>
      <c r="C127" t="s">
        <v>533</v>
      </c>
      <c r="D127" t="s">
        <v>364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428</v>
      </c>
      <c r="C128" t="s">
        <v>429</v>
      </c>
      <c r="D128" t="s">
        <v>364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430</v>
      </c>
      <c r="C129" t="s">
        <v>431</v>
      </c>
      <c r="D129" t="s">
        <v>364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432</v>
      </c>
      <c r="C130" t="s">
        <v>433</v>
      </c>
      <c r="D130" t="s">
        <v>364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434</v>
      </c>
      <c r="C131" t="s">
        <v>435</v>
      </c>
      <c r="D131" t="s">
        <v>364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436</v>
      </c>
      <c r="C132" t="s">
        <v>437</v>
      </c>
      <c r="D132" t="s">
        <v>364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438</v>
      </c>
      <c r="C133" s="7" t="s">
        <v>439</v>
      </c>
      <c r="D133" s="7" t="s">
        <v>364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440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441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442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443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444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445</v>
      </c>
      <c r="B143" s="135" t="s">
        <v>265</v>
      </c>
      <c r="C143" s="135" t="s">
        <v>370</v>
      </c>
      <c r="D143" s="135" t="s">
        <v>364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265</v>
      </c>
      <c r="C144" s="135"/>
      <c r="D144" s="135" t="s">
        <v>364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265</v>
      </c>
      <c r="C145" s="135"/>
      <c r="D145" s="135" t="s">
        <v>364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268</v>
      </c>
      <c r="C146" s="135" t="s">
        <v>446</v>
      </c>
      <c r="D146" s="135" t="s">
        <v>364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268</v>
      </c>
      <c r="C147" s="135" t="s">
        <v>447</v>
      </c>
      <c r="D147" s="135" t="s">
        <v>364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268</v>
      </c>
      <c r="C148" s="135"/>
      <c r="D148" s="135" t="s">
        <v>364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268</v>
      </c>
      <c r="C149" s="135"/>
      <c r="D149" s="135" t="s">
        <v>364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271</v>
      </c>
      <c r="C150" s="315" t="s">
        <v>448</v>
      </c>
      <c r="D150" s="135" t="s">
        <v>364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271</v>
      </c>
      <c r="C151" s="315" t="s">
        <v>449</v>
      </c>
      <c r="D151" s="135" t="s">
        <v>364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271</v>
      </c>
      <c r="C152" s="315" t="s">
        <v>450</v>
      </c>
      <c r="D152" s="135" t="s">
        <v>364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451</v>
      </c>
      <c r="C153" s="135"/>
      <c r="D153" s="135" t="s">
        <v>364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451</v>
      </c>
      <c r="C154" s="135"/>
      <c r="D154" s="135" t="s">
        <v>364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355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444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452</v>
      </c>
      <c r="B158" s="135" t="s">
        <v>265</v>
      </c>
      <c r="C158" s="315" t="s">
        <v>370</v>
      </c>
      <c r="D158" s="135" t="s">
        <v>453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265</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265</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268</v>
      </c>
      <c r="C161" s="315" t="s">
        <v>446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268</v>
      </c>
      <c r="C162" s="315" t="s">
        <v>447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268</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268</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451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451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451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451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451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456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457</v>
      </c>
      <c r="B172" s="135" t="s">
        <v>265</v>
      </c>
      <c r="C172" s="135" t="s">
        <v>370</v>
      </c>
      <c r="D172" s="135" t="s">
        <v>364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265</v>
      </c>
      <c r="C173" s="135"/>
      <c r="D173" s="135" t="s">
        <v>364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265</v>
      </c>
      <c r="C174" s="135"/>
      <c r="D174" s="135" t="s">
        <v>364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458</v>
      </c>
      <c r="B176" s="135" t="s">
        <v>265</v>
      </c>
      <c r="C176" s="135" t="s">
        <v>370</v>
      </c>
      <c r="D176" s="135" t="s">
        <v>364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265</v>
      </c>
      <c r="C177" s="135"/>
      <c r="D177" s="135" t="s">
        <v>364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265</v>
      </c>
      <c r="C178" s="135"/>
      <c r="D178" s="135" t="s">
        <v>364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459</v>
      </c>
      <c r="B182" s="19"/>
      <c r="C182" s="19"/>
      <c r="D182" s="19"/>
      <c r="E182" s="15"/>
    </row>
    <row r="183" spans="1:54" ht="15" outlineLevel="1">
      <c r="A183" s="12"/>
      <c r="B183" s="19"/>
      <c r="C183" s="19"/>
      <c r="D183" s="19"/>
      <c r="E183" s="15"/>
    </row>
    <row r="184" spans="1:54" s="4" customFormat="1" outlineLevel="1">
      <c r="A184" s="4" t="s">
        <v>460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461</v>
      </c>
      <c r="B186" s="150" t="s">
        <v>462</v>
      </c>
      <c r="C186" s="6" t="s">
        <v>463</v>
      </c>
      <c r="D186" s="10" t="s">
        <v>375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464</v>
      </c>
      <c r="C187" s="6" t="s">
        <v>465</v>
      </c>
      <c r="D187" s="10" t="s">
        <v>375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466</v>
      </c>
      <c r="B190" s="150" t="s">
        <v>325</v>
      </c>
      <c r="C190" s="19"/>
      <c r="D190" s="135" t="s">
        <v>364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467</v>
      </c>
      <c r="C191" s="19"/>
      <c r="D191" s="135" t="s">
        <v>364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536</v>
      </c>
      <c r="C192" s="19"/>
      <c r="D192" s="135" t="s">
        <v>364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468</v>
      </c>
      <c r="C193" s="19"/>
      <c r="D193" s="135" t="s">
        <v>364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469</v>
      </c>
      <c r="C194" s="19"/>
      <c r="D194" s="135" t="s">
        <v>364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470</v>
      </c>
      <c r="C195" s="19"/>
      <c r="D195" s="135" t="s">
        <v>364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268</v>
      </c>
      <c r="C196" s="19"/>
      <c r="D196" s="135" t="s">
        <v>364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271</v>
      </c>
      <c r="C197" s="19"/>
      <c r="D197" s="135" t="s">
        <v>364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451</v>
      </c>
      <c r="C198" s="19"/>
      <c r="D198" s="135" t="s">
        <v>364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471</v>
      </c>
      <c r="B200" s="150" t="s">
        <v>472</v>
      </c>
      <c r="C200" s="19"/>
      <c r="D200" s="135" t="s">
        <v>364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473</v>
      </c>
      <c r="C201" s="19"/>
      <c r="D201" s="135" t="s">
        <v>364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474</v>
      </c>
      <c r="C202" s="19"/>
      <c r="D202" s="135" t="s">
        <v>364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475</v>
      </c>
      <c r="B204" s="150" t="s">
        <v>476</v>
      </c>
      <c r="C204" s="19"/>
      <c r="D204" s="135" t="s">
        <v>364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477</v>
      </c>
      <c r="C205" s="19"/>
      <c r="D205" s="135" t="s">
        <v>364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478</v>
      </c>
      <c r="C206" s="19"/>
      <c r="D206" s="135" t="s">
        <v>364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537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466</v>
      </c>
      <c r="B210" s="150" t="s">
        <v>538</v>
      </c>
      <c r="C210" s="19"/>
      <c r="D210" s="135" t="s">
        <v>364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467</v>
      </c>
      <c r="C211" s="19"/>
      <c r="D211" s="135" t="s">
        <v>364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536</v>
      </c>
      <c r="C212" s="19"/>
      <c r="D212" s="135" t="s">
        <v>364</v>
      </c>
      <c r="E212" s="21">
        <f>E192-Baseline!E192</f>
        <v>2.3857899157375795E-2</v>
      </c>
      <c r="F212" s="21">
        <f>F77*F186-Baseline!F77*Baseline!F186</f>
        <v>2.4222380353972721E-2</v>
      </c>
      <c r="G212" s="21">
        <f>G77*G186-Baseline!G77*Baseline!G186</f>
        <v>2.4596714102776703E-2</v>
      </c>
      <c r="H212" s="21">
        <f>H77*H186-Baseline!H77*Baseline!H186</f>
        <v>2.4981160102195119E-2</v>
      </c>
      <c r="I212" s="21">
        <f>I77*I186-Baseline!I77*Baseline!I186</f>
        <v>2.5375984908721748E-2</v>
      </c>
      <c r="J212" s="21">
        <f>J77*J186-Baseline!J77*Baseline!J186</f>
        <v>2.57814621177892E-2</v>
      </c>
      <c r="K212" s="21">
        <f>K77*K186-Baseline!K77*Baseline!K186</f>
        <v>2.619787254939877E-2</v>
      </c>
      <c r="L212" s="21">
        <f>L77*L186-Baseline!L77*Baseline!L186</f>
        <v>2.6625504438654107E-2</v>
      </c>
      <c r="M212" s="21">
        <f>M77*M186-Baseline!M77*Baseline!M186</f>
        <v>2.706021260567806E-2</v>
      </c>
      <c r="N212" s="21">
        <f>N77*N186-Baseline!N77*Baseline!N186</f>
        <v>2.7506187720998859E-2</v>
      </c>
      <c r="O212" s="21">
        <f>O77*O186-Baseline!O77*Baseline!O186</f>
        <v>2.7964468847111786E-2</v>
      </c>
      <c r="P212" s="21">
        <f>P77*P186-Baseline!P77*Baseline!P186</f>
        <v>2.8435370020722779E-2</v>
      </c>
      <c r="Q212" s="21">
        <f>Q77*Q186-Baseline!Q77*Baseline!Q186</f>
        <v>2.8919213922905262E-2</v>
      </c>
      <c r="R212" s="21">
        <f>R77*R186-Baseline!R77*Baseline!R186</f>
        <v>2.9415748994900778E-2</v>
      </c>
      <c r="S212" s="21">
        <f>S77*S186-Baseline!S77*Baseline!S186</f>
        <v>2.9925826219735094E-2</v>
      </c>
      <c r="T212" s="21">
        <f>T77*T186-Baseline!T77*Baseline!T186</f>
        <v>3.044989103807717E-2</v>
      </c>
      <c r="U212" s="21">
        <f>U77*U186-Baseline!U77*Baseline!U186</f>
        <v>3.0988302160842276E-2</v>
      </c>
      <c r="V212" s="21">
        <f>V77*V186-Baseline!V77*Baseline!V186</f>
        <v>3.154142811237768E-2</v>
      </c>
      <c r="W212" s="21">
        <f>W77*W186-Baseline!W77*Baseline!W186</f>
        <v>3.2109647477734982E-2</v>
      </c>
      <c r="X212" s="21">
        <f>X77*X186-Baseline!X77*Baseline!X186</f>
        <v>3.269334915686449E-2</v>
      </c>
      <c r="Y212" s="21">
        <f>Y77*Y186-Baseline!Y77*Baseline!Y186</f>
        <v>3.3292932625900912E-2</v>
      </c>
      <c r="Z212" s="21">
        <f>Z77*Z186-Baseline!Z77*Baseline!Z186</f>
        <v>3.3908808205714423E-2</v>
      </c>
      <c r="AA212" s="21">
        <f>AA77*AA186-Baseline!AA77*Baseline!AA186</f>
        <v>3.4541397337906524E-2</v>
      </c>
      <c r="AB212" s="21">
        <f>AB77*AB186-Baseline!AB77*Baseline!AB186</f>
        <v>3.5191132868435081E-2</v>
      </c>
      <c r="AC212" s="21">
        <f>AC77*AC186-Baseline!AC77*Baseline!AC186</f>
        <v>0.12090967146331037</v>
      </c>
      <c r="AD212" s="21">
        <f>AD77*AD186-Baseline!AD77*Baseline!AD186</f>
        <v>0.12149130794799393</v>
      </c>
      <c r="AE212" s="21">
        <f>AE77*AE186-Baseline!AE77*Baseline!AE186</f>
        <v>0.12209256492162078</v>
      </c>
      <c r="AF212" s="21">
        <f>AF77*AF186-Baseline!AF77*Baseline!AF186</f>
        <v>0.12271388858832769</v>
      </c>
      <c r="AG212" s="21">
        <f>AG77*AG186-Baseline!AG77*Baseline!AG186</f>
        <v>0.12335573928638449</v>
      </c>
      <c r="AH212" s="21">
        <f>AH77*AH186-Baseline!AH77*Baseline!AH186</f>
        <v>0.12401859178151739</v>
      </c>
      <c r="AI212" s="21">
        <f>AI77*AI186-Baseline!AI77*Baseline!AI186</f>
        <v>0.12470293557066839</v>
      </c>
      <c r="AJ212" s="21">
        <f>AJ77*AJ186-Baseline!AJ77*Baseline!AJ186</f>
        <v>0.12601805808567756</v>
      </c>
      <c r="AK212" s="21">
        <f>AK77*AK186-Baseline!AK77*Baseline!AK186</f>
        <v>0.12736574504849613</v>
      </c>
      <c r="AL212" s="21">
        <f>AL77*AL186-Baseline!AL77*Baseline!AL186</f>
        <v>0.12874693545011939</v>
      </c>
      <c r="AM212" s="21">
        <f>AM77*AM186-Baseline!AM77*Baseline!AM186</f>
        <v>0.13016259881105657</v>
      </c>
      <c r="AN212" s="21">
        <f>AN77*AN186-Baseline!AN77*Baseline!AN186</f>
        <v>0.13161373610266192</v>
      </c>
      <c r="AO212" s="21">
        <f>AO77*AO186-Baseline!AO77*Baseline!AO186</f>
        <v>0.13310138069841321</v>
      </c>
      <c r="AP212" s="21">
        <f>AP77*AP186-Baseline!AP77*Baseline!AP186</f>
        <v>0.13462659935604612</v>
      </c>
      <c r="AQ212" s="21">
        <f>AQ77*AQ186-Baseline!AQ77*Baseline!AQ186</f>
        <v>0.13619049323148402</v>
      </c>
      <c r="AR212" s="21">
        <f>AR77*AR186-Baseline!AR77*Baseline!AR186</f>
        <v>0.13701101498569687</v>
      </c>
      <c r="AS212" s="21">
        <f>AS77*AS186-Baseline!AS77*Baseline!AS186</f>
        <v>0.1362118836613789</v>
      </c>
      <c r="AT212" s="21">
        <f>AT77*AT186-Baseline!AT77*Baseline!AT186</f>
        <v>0.13544873995944187</v>
      </c>
      <c r="AU212" s="21">
        <f>AU77*AU186-Baseline!AU77*Baseline!AU186</f>
        <v>0.13472058632955194</v>
      </c>
      <c r="AV212" s="21">
        <f>AV77*AV186-Baseline!AV77*Baseline!AV186</f>
        <v>0.13402645447791461</v>
      </c>
      <c r="AW212" s="21">
        <f>AW77*AW186-Baseline!AW77*Baseline!AW186</f>
        <v>0.1333654045159457</v>
      </c>
      <c r="AX212" s="21">
        <f>AX77*AX186-Baseline!AX77*Baseline!AX186</f>
        <v>0.13273652413374146</v>
      </c>
      <c r="AY212" s="21">
        <f>AY77*AY186-Baseline!AY77*Baseline!AY186</f>
        <v>0.13213892779762607</v>
      </c>
      <c r="AZ212" s="21">
        <f>AZ77*AZ186-Baseline!AZ77*Baseline!AZ186</f>
        <v>0.13157175597107401</v>
      </c>
      <c r="BA212" s="21">
        <f>BA77*BA186-Baseline!BA77*Baseline!BA186</f>
        <v>0.1310341743583282</v>
      </c>
      <c r="BB212" s="21">
        <f>BB77*BB186-Baseline!BB77*Baseline!BB186</f>
        <v>0.13049878921995658</v>
      </c>
    </row>
    <row r="213" spans="1:54" outlineLevel="2">
      <c r="A213" s="475"/>
      <c r="B213" s="150" t="s">
        <v>468</v>
      </c>
      <c r="C213" s="19"/>
      <c r="D213" s="135" t="s">
        <v>364</v>
      </c>
      <c r="E213" s="21">
        <f>E193-Baseline!E193</f>
        <v>0.14225504118919821</v>
      </c>
      <c r="F213" s="21">
        <f>F193-Baseline!F193</f>
        <v>0.14699819422869193</v>
      </c>
      <c r="G213" s="21">
        <f>G193-Baseline!G193</f>
        <v>0.15135760195501466</v>
      </c>
      <c r="H213" s="21">
        <f>H193-Baseline!H193</f>
        <v>0.15584363894117775</v>
      </c>
      <c r="I213" s="21">
        <f>I193-Baseline!I193</f>
        <v>0.1609990238712351</v>
      </c>
      <c r="J213" s="21">
        <f>J193-Baseline!J193</f>
        <v>0.16630690229599313</v>
      </c>
      <c r="K213" s="21">
        <f>K193-Baseline!K193</f>
        <v>0.17121660793305901</v>
      </c>
      <c r="L213" s="21">
        <f>L193-Baseline!L193</f>
        <v>0.17683626330475136</v>
      </c>
      <c r="M213" s="21">
        <f>M193-Baseline!M193</f>
        <v>0.18259440742638328</v>
      </c>
      <c r="N213" s="21">
        <f>N193-Baseline!N193</f>
        <v>0.18793835513867418</v>
      </c>
      <c r="O213" s="21">
        <f>O193-Baseline!O193</f>
        <v>0.19403651896213103</v>
      </c>
      <c r="P213" s="21">
        <f>P193-Baseline!P193</f>
        <v>0.20032083182228538</v>
      </c>
      <c r="Q213" s="21">
        <f>Q193-Baseline!Q193</f>
        <v>0.20679761798140528</v>
      </c>
      <c r="R213" s="21">
        <f>R193-Baseline!R193</f>
        <v>0.21409335026571782</v>
      </c>
      <c r="S213" s="21">
        <f>S193-Baseline!S193</f>
        <v>0.22098079967341366</v>
      </c>
      <c r="T213" s="21">
        <f>T193-Baseline!T193</f>
        <v>0.22808125581385488</v>
      </c>
      <c r="U213" s="21">
        <f>U193-Baseline!U193</f>
        <v>0.23540189571053227</v>
      </c>
      <c r="V213" s="21">
        <f>V193-Baseline!V193</f>
        <v>0.24361940829555062</v>
      </c>
      <c r="W213" s="21">
        <f>W193-Baseline!W193</f>
        <v>0.25141492235570384</v>
      </c>
      <c r="X213" s="21">
        <f>X193-Baseline!X193</f>
        <v>0.26014760238300128</v>
      </c>
      <c r="Y213" s="21">
        <f>Y193-Baseline!Y193</f>
        <v>0.26845085763882853</v>
      </c>
      <c r="Z213" s="21">
        <f>Z193-Baseline!Z193</f>
        <v>0.27773395445080423</v>
      </c>
      <c r="AA213" s="21">
        <f>AA193-Baseline!AA193</f>
        <v>0.28731289410264815</v>
      </c>
      <c r="AB213" s="21">
        <f>AB193-Baseline!AB193</f>
        <v>0.29719771575410137</v>
      </c>
      <c r="AC213" s="21">
        <f>AC193-Baseline!AC193</f>
        <v>1.0359189383166794</v>
      </c>
      <c r="AD213" s="21">
        <f>AD193-Baseline!AD193</f>
        <v>1.0559174695420896</v>
      </c>
      <c r="AE213" s="21">
        <f>AE193-Baseline!AE193</f>
        <v>1.0764871112109617</v>
      </c>
      <c r="AF213" s="21">
        <f>AF193-Baseline!AF193</f>
        <v>1.0973023895058669</v>
      </c>
      <c r="AG213" s="21">
        <f>AG193-Baseline!AG193</f>
        <v>1.1184046066914699</v>
      </c>
      <c r="AH213" s="21">
        <f>AH193-Baseline!AH193</f>
        <v>1.1398447120993711</v>
      </c>
      <c r="AI213" s="21">
        <f>AI193-Baseline!AI193</f>
        <v>1.1616924646168385</v>
      </c>
      <c r="AJ213" s="21">
        <f>AJ193-Baseline!AJ193</f>
        <v>1.1896717115358151</v>
      </c>
      <c r="AK213" s="21">
        <f>AK193-Baseline!AK193</f>
        <v>1.218272078953728</v>
      </c>
      <c r="AL213" s="21">
        <f>AL193-Baseline!AL193</f>
        <v>1.2475313816723346</v>
      </c>
      <c r="AM213" s="21">
        <f>AM193-Baseline!AM193</f>
        <v>1.2774781983720838</v>
      </c>
      <c r="AN213" s="21">
        <f>AN193-Baseline!AN193</f>
        <v>1.308133786691992</v>
      </c>
      <c r="AO213" s="21">
        <f>AO193-Baseline!AO193</f>
        <v>1.3395162961017879</v>
      </c>
      <c r="AP213" s="21">
        <f>AP193-Baseline!AP193</f>
        <v>1.3716510797163943</v>
      </c>
      <c r="AQ213" s="21">
        <f>AQ193-Baseline!AQ193</f>
        <v>1.4045660115894545</v>
      </c>
      <c r="AR213" s="21">
        <f>AR193-Baseline!AR193</f>
        <v>1.4301122885577928</v>
      </c>
      <c r="AS213" s="21">
        <f>AS193-Baseline!AS193</f>
        <v>1.4387552023462555</v>
      </c>
      <c r="AT213" s="21">
        <f>AT193-Baseline!AT193</f>
        <v>1.4475830899085405</v>
      </c>
      <c r="AU213" s="21">
        <f>AU193-Baseline!AU193</f>
        <v>1.4565990403385134</v>
      </c>
      <c r="AV213" s="21">
        <f>AV193-Baseline!AV193</f>
        <v>1.4658056459185282</v>
      </c>
      <c r="AW213" s="21">
        <f>AW193-Baseline!AW193</f>
        <v>1.4752050711093727</v>
      </c>
      <c r="AX213" s="21">
        <f>AX193-Baseline!AX193</f>
        <v>1.4847994389461294</v>
      </c>
      <c r="AY213" s="21">
        <f>AY193-Baseline!AY193</f>
        <v>1.4945908174187932</v>
      </c>
      <c r="AZ213" s="21">
        <f>AZ193-Baseline!AZ193</f>
        <v>1.5045811128429316</v>
      </c>
      <c r="BA213" s="21">
        <f>BA193-Baseline!BA193</f>
        <v>1.5147720417734367</v>
      </c>
      <c r="BB213" s="21">
        <f>BB193-Baseline!BB193</f>
        <v>1.5248545660332373</v>
      </c>
    </row>
    <row r="214" spans="1:54" outlineLevel="2">
      <c r="A214" s="475"/>
      <c r="B214" s="150" t="s">
        <v>469</v>
      </c>
      <c r="C214" s="19"/>
      <c r="D214" s="135" t="s">
        <v>364</v>
      </c>
      <c r="E214" s="21">
        <f>E194-Baseline!E194</f>
        <v>7.1240089539920601E-2</v>
      </c>
      <c r="F214" s="21">
        <f>F194-Baseline!F194</f>
        <v>7.3429884813522334E-2</v>
      </c>
      <c r="G214" s="21">
        <f>G194-Baseline!G194</f>
        <v>7.5700176167785918E-2</v>
      </c>
      <c r="H214" s="21">
        <f>H194-Baseline!H194</f>
        <v>7.8054180653624045E-2</v>
      </c>
      <c r="I214" s="21">
        <f>I194-Baseline!I194</f>
        <v>8.0495248099930528E-2</v>
      </c>
      <c r="J214" s="21">
        <f>J194-Baseline!J194</f>
        <v>8.3026866758726378E-2</v>
      </c>
      <c r="K214" s="21">
        <f>K194-Baseline!K194</f>
        <v>8.5652668913545546E-2</v>
      </c>
      <c r="L214" s="21">
        <f>L194-Baseline!L194</f>
        <v>8.8376437107818145E-2</v>
      </c>
      <c r="M214" s="21">
        <f>M194-Baseline!M194</f>
        <v>9.1187144991535019E-2</v>
      </c>
      <c r="N214" s="21">
        <f>N194-Baseline!N194</f>
        <v>9.4101508642244994E-2</v>
      </c>
      <c r="O214" s="21">
        <f>O194-Baseline!O194</f>
        <v>9.7126229114206097E-2</v>
      </c>
      <c r="P214" s="21">
        <f>P194-Baseline!P194</f>
        <v>0.10026574991422364</v>
      </c>
      <c r="Q214" s="21">
        <f>Q194-Baseline!Q194</f>
        <v>0.10352469885089502</v>
      </c>
      <c r="R214" s="21">
        <f>R194-Baseline!R194</f>
        <v>0.10690577655397586</v>
      </c>
      <c r="S214" s="21">
        <f>S194-Baseline!S194</f>
        <v>0.11039094558630715</v>
      </c>
      <c r="T214" s="21">
        <f>T194-Baseline!T194</f>
        <v>0.11400898754470451</v>
      </c>
      <c r="U214" s="21">
        <f>U194-Baseline!U194</f>
        <v>0.11776525320921176</v>
      </c>
      <c r="V214" s="21">
        <f>V194-Baseline!V194</f>
        <v>0.12166531467246944</v>
      </c>
      <c r="W214" s="21">
        <f>W194-Baseline!W194</f>
        <v>0.12571497412344632</v>
      </c>
      <c r="X214" s="21">
        <f>X194-Baseline!X194</f>
        <v>0.12992027393930486</v>
      </c>
      <c r="Y214" s="21">
        <f>Y194-Baseline!Y194</f>
        <v>0.1342875063141192</v>
      </c>
      <c r="Z214" s="21">
        <f>Z194-Baseline!Z194</f>
        <v>0.13882322376651668</v>
      </c>
      <c r="AA214" s="21">
        <f>AA194-Baseline!AA194</f>
        <v>0.14353424994569799</v>
      </c>
      <c r="AB214" s="21">
        <f>AB194-Baseline!AB194</f>
        <v>0.1484276911090113</v>
      </c>
      <c r="AC214" s="21">
        <f>AC194-Baseline!AC194</f>
        <v>0.51728442469918268</v>
      </c>
      <c r="AD214" s="21">
        <f>AD194-Baseline!AD194</f>
        <v>0.52718717854764774</v>
      </c>
      <c r="AE214" s="21">
        <f>AE194-Baseline!AE194</f>
        <v>0.53727534149064449</v>
      </c>
      <c r="AF214" s="21">
        <f>AF194-Baseline!AF194</f>
        <v>0.54752954386548014</v>
      </c>
      <c r="AG214" s="21">
        <f>AG194-Baseline!AG194</f>
        <v>0.55794092789346506</v>
      </c>
      <c r="AH214" s="21">
        <f>AH194-Baseline!AH194</f>
        <v>0.56851579996952084</v>
      </c>
      <c r="AI214" s="21">
        <f>AI194-Baseline!AI194</f>
        <v>0.579283600775654</v>
      </c>
      <c r="AJ214" s="21">
        <f>AJ194-Baseline!AJ194</f>
        <v>0.59310473185313761</v>
      </c>
      <c r="AK214" s="21">
        <f>AK194-Baseline!AK194</f>
        <v>0.60723966931983386</v>
      </c>
      <c r="AL214" s="21">
        <f>AL194-Baseline!AL194</f>
        <v>0.62169989460967778</v>
      </c>
      <c r="AM214" s="21">
        <f>AM194-Baseline!AM194</f>
        <v>0.63649830245696948</v>
      </c>
      <c r="AN214" s="21">
        <f>AN194-Baseline!AN194</f>
        <v>0.65164669376564499</v>
      </c>
      <c r="AO214" s="21">
        <f>AO194-Baseline!AO194</f>
        <v>0.66715512984216796</v>
      </c>
      <c r="AP214" s="21">
        <f>AP194-Baseline!AP194</f>
        <v>0.68303588747440858</v>
      </c>
      <c r="AQ214" s="21">
        <f>AQ194-Baseline!AQ194</f>
        <v>0.6993019225880881</v>
      </c>
      <c r="AR214" s="21">
        <f>AR194-Baseline!AR194</f>
        <v>0.7118969759722158</v>
      </c>
      <c r="AS214" s="21">
        <f>AS194-Baseline!AS194</f>
        <v>0.71607777132484396</v>
      </c>
      <c r="AT214" s="21">
        <f>AT194-Baseline!AT194</f>
        <v>0.7203520904708508</v>
      </c>
      <c r="AU214" s="21">
        <f>AU194-Baseline!AU194</f>
        <v>0.72472126559194339</v>
      </c>
      <c r="AV214" s="21">
        <f>AV194-Baseline!AV194</f>
        <v>0.72918647878344955</v>
      </c>
      <c r="AW214" s="21">
        <f>AW194-Baseline!AW194</f>
        <v>0.73374877888345036</v>
      </c>
      <c r="AX214" s="21">
        <f>AX194-Baseline!AX194</f>
        <v>0.73840914438019389</v>
      </c>
      <c r="AY214" s="21">
        <f>AY194-Baseline!AY194</f>
        <v>0.74316850561456349</v>
      </c>
      <c r="AZ214" s="21">
        <f>AZ194-Baseline!AZ194</f>
        <v>0.74802772761392522</v>
      </c>
      <c r="BA214" s="21">
        <f>BA194-Baseline!BA194</f>
        <v>0.7529875969096157</v>
      </c>
      <c r="BB214" s="21">
        <f>BB194-Baseline!BB194</f>
        <v>0.75789444647533522</v>
      </c>
    </row>
    <row r="215" spans="1:54" outlineLevel="2">
      <c r="A215" s="475"/>
      <c r="B215" s="150" t="s">
        <v>470</v>
      </c>
      <c r="C215" s="19"/>
      <c r="D215" s="135" t="s">
        <v>364</v>
      </c>
      <c r="E215" s="21">
        <f>E195-Baseline!E195</f>
        <v>0.21372026856913723</v>
      </c>
      <c r="F215" s="21">
        <f>F195-Baseline!F195</f>
        <v>0.22028965438916903</v>
      </c>
      <c r="G215" s="21">
        <f>G195-Baseline!G195</f>
        <v>0.22710052850335777</v>
      </c>
      <c r="H215" s="21">
        <f>H195-Baseline!H195</f>
        <v>0.23416254196087213</v>
      </c>
      <c r="I215" s="21">
        <f>I195-Baseline!I195</f>
        <v>0.24148574429979153</v>
      </c>
      <c r="J215" s="21">
        <f>J195-Baseline!J195</f>
        <v>0.24908060022147291</v>
      </c>
      <c r="K215" s="21">
        <f>K195-Baseline!K195</f>
        <v>0.25695800674063662</v>
      </c>
      <c r="L215" s="21">
        <f>L195-Baseline!L195</f>
        <v>0.26512931132345441</v>
      </c>
      <c r="M215" s="21">
        <f>M195-Baseline!M195</f>
        <v>0.27356143491718543</v>
      </c>
      <c r="N215" s="21">
        <f>N195-Baseline!N195</f>
        <v>0.28230452586836896</v>
      </c>
      <c r="O215" s="21">
        <f>O195-Baseline!O195</f>
        <v>0.29137868734261829</v>
      </c>
      <c r="P215" s="21">
        <f>P195-Baseline!P195</f>
        <v>0.30079724980300848</v>
      </c>
      <c r="Q215" s="21">
        <f>Q195-Baseline!Q195</f>
        <v>0.31057409655268509</v>
      </c>
      <c r="R215" s="21">
        <f>R195-Baseline!R195</f>
        <v>0.32071732966192751</v>
      </c>
      <c r="S215" s="21">
        <f>S195-Baseline!S195</f>
        <v>0.33117283669542114</v>
      </c>
      <c r="T215" s="21">
        <f>T195-Baseline!T195</f>
        <v>0.34202696256950121</v>
      </c>
      <c r="U215" s="21">
        <f>U195-Baseline!U195</f>
        <v>0.35329575969339</v>
      </c>
      <c r="V215" s="21">
        <f>V195-Baseline!V195</f>
        <v>0.36499594395047985</v>
      </c>
      <c r="W215" s="21">
        <f>W195-Baseline!W195</f>
        <v>0.37714492237033898</v>
      </c>
      <c r="X215" s="21">
        <f>X195-Baseline!X195</f>
        <v>0.38976082181791455</v>
      </c>
      <c r="Y215" s="21">
        <f>Y195-Baseline!Y195</f>
        <v>0.40286251894235764</v>
      </c>
      <c r="Z215" s="21">
        <f>Z195-Baseline!Z195</f>
        <v>0.41646967122759826</v>
      </c>
      <c r="AA215" s="21">
        <f>AA195-Baseline!AA195</f>
        <v>0.43060274991038805</v>
      </c>
      <c r="AB215" s="21">
        <f>AB195-Baseline!AB195</f>
        <v>0.44528307332703387</v>
      </c>
      <c r="AC215" s="21">
        <f>AC195-Baseline!AC195</f>
        <v>1.5518532741122084</v>
      </c>
      <c r="AD215" s="21">
        <f>AD195-Baseline!AD195</f>
        <v>1.5815615356745099</v>
      </c>
      <c r="AE215" s="21">
        <f>AE195-Baseline!AE195</f>
        <v>1.6118260245242608</v>
      </c>
      <c r="AF215" s="21">
        <f>AF195-Baseline!AF195</f>
        <v>1.6425886316745852</v>
      </c>
      <c r="AG215" s="21">
        <f>AG195-Baseline!AG195</f>
        <v>1.6738227837377977</v>
      </c>
      <c r="AH215" s="21">
        <f>AH195-Baseline!AH195</f>
        <v>1.7055473999805959</v>
      </c>
      <c r="AI215" s="21">
        <f>AI195-Baseline!AI195</f>
        <v>1.737850802410519</v>
      </c>
      <c r="AJ215" s="21">
        <f>AJ195-Baseline!AJ195</f>
        <v>1.7793141956522629</v>
      </c>
      <c r="AK215" s="21">
        <f>AK195-Baseline!AK195</f>
        <v>1.8217190080597354</v>
      </c>
      <c r="AL215" s="21">
        <f>AL195-Baseline!AL195</f>
        <v>1.8650996839364393</v>
      </c>
      <c r="AM215" s="21">
        <f>AM195-Baseline!AM195</f>
        <v>1.9094949074889034</v>
      </c>
      <c r="AN215" s="21">
        <f>AN195-Baseline!AN195</f>
        <v>1.9549400814244102</v>
      </c>
      <c r="AO215" s="21">
        <f>AO195-Baseline!AO195</f>
        <v>2.0014653896632124</v>
      </c>
      <c r="AP215" s="21">
        <f>AP195-Baseline!AP195</f>
        <v>2.0491076625694569</v>
      </c>
      <c r="AQ215" s="21">
        <f>AQ195-Baseline!AQ195</f>
        <v>2.0979057679205084</v>
      </c>
      <c r="AR215" s="21">
        <f>AR195-Baseline!AR195</f>
        <v>2.1356909280822984</v>
      </c>
      <c r="AS215" s="21">
        <f>AS195-Baseline!AS195</f>
        <v>2.1482333141474195</v>
      </c>
      <c r="AT215" s="21">
        <f>AT195-Baseline!AT195</f>
        <v>2.1610562715926385</v>
      </c>
      <c r="AU215" s="21">
        <f>AU195-Baseline!AU195</f>
        <v>2.1741637969631209</v>
      </c>
      <c r="AV215" s="21">
        <f>AV195-Baseline!AV195</f>
        <v>2.1875594365448197</v>
      </c>
      <c r="AW215" s="21">
        <f>AW195-Baseline!AW195</f>
        <v>2.2012463368519506</v>
      </c>
      <c r="AX215" s="21">
        <f>AX195-Baseline!AX195</f>
        <v>2.2152274333492663</v>
      </c>
      <c r="AY215" s="21">
        <f>AY195-Baseline!AY195</f>
        <v>2.2295055170594456</v>
      </c>
      <c r="AZ215" s="21">
        <f>AZ195-Baseline!AZ195</f>
        <v>2.2440831830645842</v>
      </c>
      <c r="BA215" s="21">
        <f>BA195-Baseline!BA195</f>
        <v>2.25896279095869</v>
      </c>
      <c r="BB215" s="21">
        <f>BB195-Baseline!BB195</f>
        <v>2.2736833396628189</v>
      </c>
    </row>
    <row r="216" spans="1:54" outlineLevel="2">
      <c r="A216" s="475"/>
      <c r="B216" s="150" t="s">
        <v>268</v>
      </c>
      <c r="C216" s="19"/>
      <c r="D216" s="135" t="s">
        <v>364</v>
      </c>
      <c r="E216" s="21">
        <f>E196-Baseline!E196</f>
        <v>7.1625827032577596E-2</v>
      </c>
      <c r="F216" s="21">
        <f>F196-Baseline!F196</f>
        <v>7.3110717358147642E-2</v>
      </c>
      <c r="G216" s="21">
        <f>G196-Baseline!G196</f>
        <v>7.4630559664263282E-2</v>
      </c>
      <c r="H216" s="21">
        <f>H196-Baseline!H196</f>
        <v>7.6186329098675953E-2</v>
      </c>
      <c r="I216" s="21">
        <f>I196-Baseline!I196</f>
        <v>7.777903409140112E-2</v>
      </c>
      <c r="J216" s="21">
        <f>J196-Baseline!J196</f>
        <v>7.9409717675039099E-2</v>
      </c>
      <c r="K216" s="21">
        <f>K196-Baseline!K196</f>
        <v>8.1079458862323206E-2</v>
      </c>
      <c r="L216" s="21">
        <f>L196-Baseline!L196</f>
        <v>8.2789374083480471E-2</v>
      </c>
      <c r="M216" s="21">
        <f>M196-Baseline!M196</f>
        <v>8.36628425000117E-2</v>
      </c>
      <c r="N216" s="21">
        <f>N196-Baseline!N196</f>
        <v>8.4432584837557889E-2</v>
      </c>
      <c r="O216" s="21">
        <f>O196-Baseline!O196</f>
        <v>8.5241707124731989E-2</v>
      </c>
      <c r="P216" s="21">
        <f>P196-Baseline!P196</f>
        <v>8.6091188597216206E-2</v>
      </c>
      <c r="Q216" s="21">
        <f>Q196-Baseline!Q196</f>
        <v>8.6982051649411321E-2</v>
      </c>
      <c r="R216" s="21">
        <f>R196-Baseline!R196</f>
        <v>8.7787831773006239E-2</v>
      </c>
      <c r="S216" s="21">
        <f>S196-Baseline!S196</f>
        <v>8.8615925981454999E-2</v>
      </c>
      <c r="T216" s="21">
        <f>T196-Baseline!T196</f>
        <v>8.9488109112003972E-2</v>
      </c>
      <c r="U216" s="21">
        <f>U196-Baseline!U196</f>
        <v>9.0405550698825568E-2</v>
      </c>
      <c r="V216" s="21">
        <f>V196-Baseline!V196</f>
        <v>9.1369472740787661E-2</v>
      </c>
      <c r="W216" s="21">
        <f>W196-Baseline!W196</f>
        <v>9.2381151892486232E-2</v>
      </c>
      <c r="X216" s="21">
        <f>X196-Baseline!X196</f>
        <v>9.3441921755814436E-2</v>
      </c>
      <c r="Y216" s="21">
        <f>Y196-Baseline!Y196</f>
        <v>9.455317527667656E-2</v>
      </c>
      <c r="Z216" s="21">
        <f>Z196-Baseline!Z196</f>
        <v>9.5716367251670514E-2</v>
      </c>
      <c r="AA216" s="21">
        <f>AA196-Baseline!AA196</f>
        <v>9.6933016949786399E-2</v>
      </c>
      <c r="AB216" s="21">
        <f>AB196-Baseline!AB196</f>
        <v>9.8204710854402841E-2</v>
      </c>
      <c r="AC216" s="21">
        <f>AC196-Baseline!AC196</f>
        <v>0.345493637661553</v>
      </c>
      <c r="AD216" s="21">
        <f>AD196-Baseline!AD196</f>
        <v>0.34324557804629069</v>
      </c>
      <c r="AE216" s="21">
        <f>AE196-Baseline!AE196</f>
        <v>0.34111147222435978</v>
      </c>
      <c r="AF216" s="21">
        <f>AF196-Baseline!AF196</f>
        <v>0.33909241170674831</v>
      </c>
      <c r="AG216" s="21">
        <f>AG196-Baseline!AG196</f>
        <v>0.33718958266782478</v>
      </c>
      <c r="AH216" s="21">
        <f>AH196-Baseline!AH196</f>
        <v>0.33540426936123674</v>
      </c>
      <c r="AI216" s="21">
        <f>AI196-Baseline!AI196</f>
        <v>0.33373785770319025</v>
      </c>
      <c r="AJ216" s="21">
        <f>AJ196-Baseline!AJ196</f>
        <v>0.33289370358798814</v>
      </c>
      <c r="AK216" s="21">
        <f>AK196-Baseline!AK196</f>
        <v>0.33216700227740059</v>
      </c>
      <c r="AL216" s="21">
        <f>AL196-Baseline!AL196</f>
        <v>0.33156023777853233</v>
      </c>
      <c r="AM216" s="21">
        <f>AM196-Baseline!AM196</f>
        <v>0.33107603073224295</v>
      </c>
      <c r="AN216" s="21">
        <f>AN196-Baseline!AN196</f>
        <v>0.33071714434591715</v>
      </c>
      <c r="AO216" s="21">
        <f>AO196-Baseline!AO196</f>
        <v>0.33048649061388524</v>
      </c>
      <c r="AP216" s="21">
        <f>AP196-Baseline!AP196</f>
        <v>0.33038713683933063</v>
      </c>
      <c r="AQ216" s="21">
        <f>AQ196-Baseline!AQ196</f>
        <v>0.33042231247218484</v>
      </c>
      <c r="AR216" s="21">
        <f>AR196-Baseline!AR196</f>
        <v>0.32998307860283532</v>
      </c>
      <c r="AS216" s="21">
        <f>AS196-Baseline!AS196</f>
        <v>0.32834427128702487</v>
      </c>
      <c r="AT216" s="21">
        <f>AT196-Baseline!AT196</f>
        <v>0.32677977105085104</v>
      </c>
      <c r="AU216" s="21">
        <f>AU196-Baseline!AU196</f>
        <v>0.32528975647835218</v>
      </c>
      <c r="AV216" s="21">
        <f>AV196-Baseline!AV196</f>
        <v>0.32387442741853967</v>
      </c>
      <c r="AW216" s="21">
        <f>AW196-Baseline!AW196</f>
        <v>0.32253400520894521</v>
      </c>
      <c r="AX216" s="21">
        <f>AX196-Baseline!AX196</f>
        <v>0.32126873290667973</v>
      </c>
      <c r="AY216" s="21">
        <f>AY196-Baseline!AY196</f>
        <v>0.32007887552712733</v>
      </c>
      <c r="AZ216" s="21">
        <f>AZ196-Baseline!AZ196</f>
        <v>0.31896472029039802</v>
      </c>
      <c r="BA216" s="21">
        <f>BA196-Baseline!BA196</f>
        <v>0.31792657687566744</v>
      </c>
      <c r="BB216" s="21">
        <f>BB196-Baseline!BB196</f>
        <v>0.31689181233540487</v>
      </c>
    </row>
    <row r="217" spans="1:54" outlineLevel="2">
      <c r="A217" s="475"/>
      <c r="B217" s="150" t="s">
        <v>271</v>
      </c>
      <c r="C217" s="19"/>
      <c r="D217" s="135"/>
      <c r="E217" s="21">
        <f>E197-Baseline!E197</f>
        <v>1.1818278496085028</v>
      </c>
      <c r="F217" s="21">
        <f>F197-Baseline!F197</f>
        <v>1.181432419300428</v>
      </c>
      <c r="G217" s="21">
        <f>G197-Baseline!G197</f>
        <v>1.1810669924447634</v>
      </c>
      <c r="H217" s="21">
        <f>H197-Baseline!H197</f>
        <v>1.1807318844106889</v>
      </c>
      <c r="I217" s="21">
        <f>I197-Baseline!I197</f>
        <v>1.1804274342298524</v>
      </c>
      <c r="J217" s="21">
        <f>J197-Baseline!J197</f>
        <v>1.1801540047027972</v>
      </c>
      <c r="K217" s="21">
        <f>K197-Baseline!K197</f>
        <v>1.1799119825257127</v>
      </c>
      <c r="L217" s="21">
        <f>L197-Baseline!L197</f>
        <v>1.1797017784374542</v>
      </c>
      <c r="M217" s="21">
        <f>M197-Baseline!M197</f>
        <v>1.1519162538594927</v>
      </c>
      <c r="N217" s="21">
        <f>N197-Baseline!N197</f>
        <v>1.1207194320242773</v>
      </c>
      <c r="O217" s="21">
        <f>O197-Baseline!O197</f>
        <v>1.0906335934638012</v>
      </c>
      <c r="P217" s="21">
        <f>P197-Baseline!P197</f>
        <v>1.0616227760141412</v>
      </c>
      <c r="Q217" s="21">
        <f>Q197-Baseline!Q197</f>
        <v>1.0336522759304845</v>
      </c>
      <c r="R217" s="21">
        <f>R197-Baseline!R197</f>
        <v>1.0051463427060754</v>
      </c>
      <c r="S217" s="21">
        <f>S197-Baseline!S197</f>
        <v>0.9774225337764072</v>
      </c>
      <c r="T217" s="21">
        <f>T197-Baseline!T197</f>
        <v>0.95070228351592445</v>
      </c>
      <c r="U217" s="21">
        <f>U197-Baseline!U197</f>
        <v>0.92495348413488931</v>
      </c>
      <c r="V217" s="21">
        <f>V197-Baseline!V197</f>
        <v>0.90014516180844117</v>
      </c>
      <c r="W217" s="21">
        <f>W197-Baseline!W197</f>
        <v>0.87624743960192575</v>
      </c>
      <c r="X217" s="21">
        <f>X197-Baseline!X197</f>
        <v>0.85323150168352679</v>
      </c>
      <c r="Y217" s="21">
        <f>Y197-Baseline!Y197</f>
        <v>0.8310587827574093</v>
      </c>
      <c r="Z217" s="21">
        <f>Z197-Baseline!Z197</f>
        <v>0.80969556565027212</v>
      </c>
      <c r="AA217" s="21">
        <f>AA197-Baseline!AA197</f>
        <v>0.78913391430580138</v>
      </c>
      <c r="AB217" s="21">
        <f>AB197-Baseline!AB197</f>
        <v>0.76934889680421381</v>
      </c>
      <c r="AC217" s="21">
        <f>AC197-Baseline!AC197</f>
        <v>6.0371397456825955</v>
      </c>
      <c r="AD217" s="21">
        <f>AD197-Baseline!AD197</f>
        <v>5.843474412325401</v>
      </c>
      <c r="AE217" s="21">
        <f>AE197-Baseline!AE197</f>
        <v>5.6564433683328446</v>
      </c>
      <c r="AF217" s="21">
        <f>AF197-Baseline!AF197</f>
        <v>5.4758246809486346</v>
      </c>
      <c r="AG217" s="21">
        <f>AG197-Baseline!AG197</f>
        <v>5.3014039859847122</v>
      </c>
      <c r="AH217" s="21">
        <f>AH197-Baseline!AH197</f>
        <v>5.1329742335578459</v>
      </c>
      <c r="AI217" s="21">
        <f>AI197-Baseline!AI197</f>
        <v>4.9703354424687571</v>
      </c>
      <c r="AJ217" s="21">
        <f>AJ197-Baseline!AJ197</f>
        <v>4.8366599700343933</v>
      </c>
      <c r="AK217" s="21">
        <f>AK197-Baseline!AK197</f>
        <v>4.7070334800762907</v>
      </c>
      <c r="AL217" s="21">
        <f>AL197-Baseline!AL197</f>
        <v>4.5813421537760206</v>
      </c>
      <c r="AM217" s="21">
        <f>AM197-Baseline!AM197</f>
        <v>4.4594756134038347</v>
      </c>
      <c r="AN217" s="21">
        <f>AN197-Baseline!AN197</f>
        <v>4.3413268260329865</v>
      </c>
      <c r="AO217" s="21">
        <f>AO197-Baseline!AO197</f>
        <v>4.2267920101820904</v>
      </c>
      <c r="AP217" s="21">
        <f>AP197-Baseline!AP197</f>
        <v>4.1157705453040396</v>
      </c>
      <c r="AQ217" s="21">
        <f>AQ197-Baseline!AQ197</f>
        <v>4.0081648840426531</v>
      </c>
      <c r="AR217" s="21">
        <f>AR197-Baseline!AR197</f>
        <v>3.9021770999811767</v>
      </c>
      <c r="AS217" s="21">
        <f>AS197-Baseline!AS197</f>
        <v>3.7958071418098145</v>
      </c>
      <c r="AT217" s="21">
        <f>AT197-Baseline!AT197</f>
        <v>3.6925644446888626</v>
      </c>
      <c r="AU217" s="21">
        <f>AU197-Baseline!AU197</f>
        <v>3.5923580420223504</v>
      </c>
      <c r="AV217" s="21">
        <f>AV197-Baseline!AV197</f>
        <v>3.4950996172855349</v>
      </c>
      <c r="AW217" s="21">
        <f>AW197-Baseline!AW197</f>
        <v>3.400703426843287</v>
      </c>
      <c r="AX217" s="21">
        <f>AX197-Baseline!AX197</f>
        <v>3.3090862250165829</v>
      </c>
      <c r="AY217" s="21">
        <f>AY197-Baseline!AY197</f>
        <v>3.2201671913316434</v>
      </c>
      <c r="AZ217" s="21">
        <f>AZ197-Baseline!AZ197</f>
        <v>3.1338440477400744</v>
      </c>
      <c r="BA217" s="21">
        <f>BA197-Baseline!BA197</f>
        <v>3.0500279598650413</v>
      </c>
      <c r="BB217" s="21">
        <f>BB197-Baseline!BB197</f>
        <v>2.9685600025633878</v>
      </c>
    </row>
    <row r="218" spans="1:54" outlineLevel="2">
      <c r="A218" s="476"/>
      <c r="B218" s="150" t="s">
        <v>451</v>
      </c>
      <c r="C218" s="19"/>
      <c r="D218" s="135" t="s">
        <v>364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471</v>
      </c>
      <c r="B220" s="150" t="s">
        <v>472</v>
      </c>
      <c r="C220" s="19"/>
      <c r="D220" s="135" t="s">
        <v>364</v>
      </c>
      <c r="E220" s="21">
        <f>E200-Baseline!E200</f>
        <v>1.4195666169876544</v>
      </c>
      <c r="F220" s="21">
        <f>F200-Baseline!F200</f>
        <v>1.4257637112412402</v>
      </c>
      <c r="G220" s="21">
        <f>G200-Baseline!G200</f>
        <v>1.431651868166818</v>
      </c>
      <c r="H220" s="21">
        <f>H200-Baseline!H200</f>
        <v>1.4377430125527377</v>
      </c>
      <c r="I220" s="21">
        <f>I200-Baseline!I200</f>
        <v>1.4445814771012104</v>
      </c>
      <c r="J220" s="21">
        <f>J200-Baseline!J200</f>
        <v>1.4516520867916185</v>
      </c>
      <c r="K220" s="21">
        <f>K200-Baseline!K200</f>
        <v>1.4584059218704937</v>
      </c>
      <c r="L220" s="21">
        <f>L200-Baseline!L200</f>
        <v>1.46595292026434</v>
      </c>
      <c r="M220" s="21">
        <f>M200-Baseline!M200</f>
        <v>1.4452337163915656</v>
      </c>
      <c r="N220" s="21">
        <f>N200-Baseline!N200</f>
        <v>1.4205965597215082</v>
      </c>
      <c r="O220" s="21">
        <f>O200-Baseline!O200</f>
        <v>1.397876288397776</v>
      </c>
      <c r="P220" s="21">
        <f>P200-Baseline!P200</f>
        <v>1.3764701664543657</v>
      </c>
      <c r="Q220" s="21">
        <f>Q200-Baseline!Q200</f>
        <v>1.3563511594842064</v>
      </c>
      <c r="R220" s="21">
        <f>R200-Baseline!R200</f>
        <v>1.3364432737397003</v>
      </c>
      <c r="S220" s="21">
        <f>S200-Baseline!S200</f>
        <v>1.316945085651011</v>
      </c>
      <c r="T220" s="21">
        <f>T200-Baseline!T200</f>
        <v>1.2987215394798604</v>
      </c>
      <c r="U220" s="21">
        <f>U200-Baseline!U200</f>
        <v>1.2817492327050894</v>
      </c>
      <c r="V220" s="21">
        <f>V200-Baseline!V200</f>
        <v>1.266675470957157</v>
      </c>
      <c r="W220" s="21">
        <f>W200-Baseline!W200</f>
        <v>1.2521531613278509</v>
      </c>
      <c r="X220" s="21">
        <f>X200-Baseline!X200</f>
        <v>1.239514374979207</v>
      </c>
      <c r="Y220" s="21">
        <f>Y200-Baseline!Y200</f>
        <v>1.2273557482988153</v>
      </c>
      <c r="Z220" s="21">
        <f>Z200-Baseline!Z200</f>
        <v>1.2170546955584611</v>
      </c>
      <c r="AA220" s="21">
        <f>AA200-Baseline!AA200</f>
        <v>1.2079212226961424</v>
      </c>
      <c r="AB220" s="21">
        <f>AB200-Baseline!AB200</f>
        <v>1.1999424562811531</v>
      </c>
      <c r="AC220" s="21">
        <f>AC200-Baseline!AC200</f>
        <v>7.5394619931241387</v>
      </c>
      <c r="AD220" s="21">
        <f>AD200-Baseline!AD200</f>
        <v>7.3641287678617751</v>
      </c>
      <c r="AE220" s="21">
        <f>AE200-Baseline!AE200</f>
        <v>7.1961345166897868</v>
      </c>
      <c r="AF220" s="21">
        <f>AF200-Baseline!AF200</f>
        <v>7.0349333707495774</v>
      </c>
      <c r="AG220" s="21">
        <f>AG200-Baseline!AG200</f>
        <v>6.8803539146303914</v>
      </c>
      <c r="AH220" s="21">
        <f>AH200-Baseline!AH200</f>
        <v>6.732241806799971</v>
      </c>
      <c r="AI220" s="21">
        <f>AI200-Baseline!AI200</f>
        <v>6.5904687003594544</v>
      </c>
      <c r="AJ220" s="21">
        <f>AJ200-Baseline!AJ200</f>
        <v>6.4852434432438741</v>
      </c>
      <c r="AK220" s="21">
        <f>AK200-Baseline!AK200</f>
        <v>6.3848383063559151</v>
      </c>
      <c r="AL220" s="21">
        <f>AL200-Baseline!AL200</f>
        <v>6.2891807086770068</v>
      </c>
      <c r="AM220" s="21">
        <f>AM200-Baseline!AM200</f>
        <v>6.1981924413192182</v>
      </c>
      <c r="AN220" s="21">
        <f>AN200-Baseline!AN200</f>
        <v>6.1117914931735573</v>
      </c>
      <c r="AO220" s="21">
        <f>AO200-Baseline!AO200</f>
        <v>6.0298961775961768</v>
      </c>
      <c r="AP220" s="21">
        <f>AP200-Baseline!AP200</f>
        <v>5.9524353612158105</v>
      </c>
      <c r="AQ220" s="21">
        <f>AQ200-Baseline!AQ200</f>
        <v>5.8793437013357766</v>
      </c>
      <c r="AR220" s="21">
        <f>AR200-Baseline!AR200</f>
        <v>5.7992834821275014</v>
      </c>
      <c r="AS220" s="21">
        <f>AS200-Baseline!AS200</f>
        <v>5.6991184991044737</v>
      </c>
      <c r="AT220" s="21">
        <f>AT200-Baseline!AT200</f>
        <v>5.6023760456076959</v>
      </c>
      <c r="AU220" s="21">
        <f>AU200-Baseline!AU200</f>
        <v>5.5089674251687679</v>
      </c>
      <c r="AV220" s="21">
        <f>AV200-Baseline!AV200</f>
        <v>5.4188061451005174</v>
      </c>
      <c r="AW220" s="21">
        <f>AW200-Baseline!AW200</f>
        <v>5.3318079076775504</v>
      </c>
      <c r="AX220" s="21">
        <f>AX200-Baseline!AX200</f>
        <v>5.2478909210031333</v>
      </c>
      <c r="AY220" s="21">
        <f>AY200-Baseline!AY200</f>
        <v>5.1669758120751901</v>
      </c>
      <c r="AZ220" s="21">
        <f>AZ200-Baseline!AZ200</f>
        <v>5.0889616368444779</v>
      </c>
      <c r="BA220" s="21">
        <f>BA200-Baseline!BA200</f>
        <v>5.0137607528724732</v>
      </c>
      <c r="BB220" s="21">
        <f>BB200-Baseline!BB200</f>
        <v>4.9408051701519859</v>
      </c>
    </row>
    <row r="221" spans="1:54" outlineLevel="2">
      <c r="A221" s="475"/>
      <c r="B221" s="150" t="s">
        <v>473</v>
      </c>
      <c r="C221" s="19"/>
      <c r="D221" s="135" t="s">
        <v>364</v>
      </c>
      <c r="E221" s="21">
        <f>E201-Baseline!E201</f>
        <v>1.3485516653383769</v>
      </c>
      <c r="F221" s="21">
        <f>F201-Baseline!F201</f>
        <v>1.3521954018260707</v>
      </c>
      <c r="G221" s="21">
        <f>G201-Baseline!G201</f>
        <v>1.3559944423795893</v>
      </c>
      <c r="H221" s="21">
        <f>H201-Baseline!H201</f>
        <v>1.3599535542651839</v>
      </c>
      <c r="I221" s="21">
        <f>I201-Baseline!I201</f>
        <v>1.3640777013299057</v>
      </c>
      <c r="J221" s="21">
        <f>J201-Baseline!J201</f>
        <v>1.3683720512543518</v>
      </c>
      <c r="K221" s="21">
        <f>K201-Baseline!K201</f>
        <v>1.3728419828509804</v>
      </c>
      <c r="L221" s="21">
        <f>L201-Baseline!L201</f>
        <v>1.3774930940674068</v>
      </c>
      <c r="M221" s="21">
        <f>M201-Baseline!M201</f>
        <v>1.3538264539567175</v>
      </c>
      <c r="N221" s="21">
        <f>N201-Baseline!N201</f>
        <v>1.326759713225079</v>
      </c>
      <c r="O221" s="21">
        <f>O201-Baseline!O201</f>
        <v>1.300965998549851</v>
      </c>
      <c r="P221" s="21">
        <f>P201-Baseline!P201</f>
        <v>1.2764150845463038</v>
      </c>
      <c r="Q221" s="21">
        <f>Q201-Baseline!Q201</f>
        <v>1.253078240353696</v>
      </c>
      <c r="R221" s="21">
        <f>R201-Baseline!R201</f>
        <v>1.2292557000279583</v>
      </c>
      <c r="S221" s="21">
        <f>S201-Baseline!S201</f>
        <v>1.2063552315639043</v>
      </c>
      <c r="T221" s="21">
        <f>T201-Baseline!T201</f>
        <v>1.1846492712107102</v>
      </c>
      <c r="U221" s="21">
        <f>U201-Baseline!U201</f>
        <v>1.1641125902037688</v>
      </c>
      <c r="V221" s="21">
        <f>V201-Baseline!V201</f>
        <v>1.1447213773340759</v>
      </c>
      <c r="W221" s="21">
        <f>W201-Baseline!W201</f>
        <v>1.1264532130955933</v>
      </c>
      <c r="X221" s="21">
        <f>X201-Baseline!X201</f>
        <v>1.1092870465355107</v>
      </c>
      <c r="Y221" s="21">
        <f>Y201-Baseline!Y201</f>
        <v>1.093192396974106</v>
      </c>
      <c r="Z221" s="21">
        <f>Z201-Baseline!Z201</f>
        <v>1.0781439648741737</v>
      </c>
      <c r="AA221" s="21">
        <f>AA201-Baseline!AA201</f>
        <v>1.0641425785391923</v>
      </c>
      <c r="AB221" s="21">
        <f>AB201-Baseline!AB201</f>
        <v>1.0511724316360631</v>
      </c>
      <c r="AC221" s="21">
        <f>AC201-Baseline!AC201</f>
        <v>7.0208274795066412</v>
      </c>
      <c r="AD221" s="21">
        <f>AD201-Baseline!AD201</f>
        <v>6.8353984768673328</v>
      </c>
      <c r="AE221" s="21">
        <f>AE201-Baseline!AE201</f>
        <v>6.6569227469694692</v>
      </c>
      <c r="AF221" s="21">
        <f>AF201-Baseline!AF201</f>
        <v>6.4851605251091904</v>
      </c>
      <c r="AG221" s="21">
        <f>AG201-Baseline!AG201</f>
        <v>6.3198902358323865</v>
      </c>
      <c r="AH221" s="21">
        <f>AH201-Baseline!AH201</f>
        <v>6.1609128946701208</v>
      </c>
      <c r="AI221" s="21">
        <f>AI201-Baseline!AI201</f>
        <v>6.00805983651827</v>
      </c>
      <c r="AJ221" s="21">
        <f>AJ201-Baseline!AJ201</f>
        <v>5.8886764635611968</v>
      </c>
      <c r="AK221" s="21">
        <f>AK201-Baseline!AK201</f>
        <v>5.7738058967220214</v>
      </c>
      <c r="AL221" s="21">
        <f>AL201-Baseline!AL201</f>
        <v>5.6633492216143502</v>
      </c>
      <c r="AM221" s="21">
        <f>AM201-Baseline!AM201</f>
        <v>5.5572125454041039</v>
      </c>
      <c r="AN221" s="21">
        <f>AN201-Baseline!AN201</f>
        <v>5.4553044002472104</v>
      </c>
      <c r="AO221" s="21">
        <f>AO201-Baseline!AO201</f>
        <v>5.357535011336557</v>
      </c>
      <c r="AP221" s="21">
        <f>AP201-Baseline!AP201</f>
        <v>5.2638201689738251</v>
      </c>
      <c r="AQ221" s="21">
        <f>AQ201-Baseline!AQ201</f>
        <v>5.1740796123344097</v>
      </c>
      <c r="AR221" s="21">
        <f>AR201-Baseline!AR201</f>
        <v>5.0810681695419246</v>
      </c>
      <c r="AS221" s="21">
        <f>AS201-Baseline!AS201</f>
        <v>4.9764410680830622</v>
      </c>
      <c r="AT221" s="21">
        <f>AT201-Baseline!AT201</f>
        <v>4.8751450461700063</v>
      </c>
      <c r="AU221" s="21">
        <f>AU201-Baseline!AU201</f>
        <v>4.777089650422198</v>
      </c>
      <c r="AV221" s="21">
        <f>AV201-Baseline!AV201</f>
        <v>4.6821869779654381</v>
      </c>
      <c r="AW221" s="21">
        <f>AW201-Baseline!AW201</f>
        <v>4.5903516154516284</v>
      </c>
      <c r="AX221" s="21">
        <f>AX201-Baseline!AX201</f>
        <v>4.5015006264371982</v>
      </c>
      <c r="AY221" s="21">
        <f>AY201-Baseline!AY201</f>
        <v>4.4155535002709598</v>
      </c>
      <c r="AZ221" s="21">
        <f>AZ201-Baseline!AZ201</f>
        <v>4.3324082516154716</v>
      </c>
      <c r="BA221" s="21">
        <f>BA201-Baseline!BA201</f>
        <v>4.2519763080086523</v>
      </c>
      <c r="BB221" s="21">
        <f>BB201-Baseline!BB201</f>
        <v>4.1738450505940845</v>
      </c>
    </row>
    <row r="222" spans="1:54" outlineLevel="2">
      <c r="A222" s="476"/>
      <c r="B222" s="150" t="s">
        <v>474</v>
      </c>
      <c r="C222" s="19"/>
      <c r="D222" s="135" t="s">
        <v>364</v>
      </c>
      <c r="E222" s="21">
        <f>E202-Baseline!E202</f>
        <v>1.4910318443675934</v>
      </c>
      <c r="F222" s="21">
        <f>F202-Baseline!F202</f>
        <v>1.4990551714017175</v>
      </c>
      <c r="G222" s="21">
        <f>G202-Baseline!G202</f>
        <v>1.5073947947151611</v>
      </c>
      <c r="H222" s="21">
        <f>H202-Baseline!H202</f>
        <v>1.5160619155724322</v>
      </c>
      <c r="I222" s="21">
        <f>I202-Baseline!I202</f>
        <v>1.5250681975297669</v>
      </c>
      <c r="J222" s="21">
        <f>J202-Baseline!J202</f>
        <v>1.5344257847170986</v>
      </c>
      <c r="K222" s="21">
        <f>K202-Baseline!K202</f>
        <v>1.5441473206780714</v>
      </c>
      <c r="L222" s="21">
        <f>L202-Baseline!L202</f>
        <v>1.5542459682830432</v>
      </c>
      <c r="M222" s="21">
        <f>M202-Baseline!M202</f>
        <v>1.5362007438823679</v>
      </c>
      <c r="N222" s="21">
        <f>N202-Baseline!N202</f>
        <v>1.514962730451203</v>
      </c>
      <c r="O222" s="21">
        <f>O202-Baseline!O202</f>
        <v>1.4952184567782631</v>
      </c>
      <c r="P222" s="21">
        <f>P202-Baseline!P202</f>
        <v>1.4769465844350886</v>
      </c>
      <c r="Q222" s="21">
        <f>Q202-Baseline!Q202</f>
        <v>1.4601276380554862</v>
      </c>
      <c r="R222" s="21">
        <f>R202-Baseline!R202</f>
        <v>1.4430672531359099</v>
      </c>
      <c r="S222" s="21">
        <f>S202-Baseline!S202</f>
        <v>1.4271371226730185</v>
      </c>
      <c r="T222" s="21">
        <f>T202-Baseline!T202</f>
        <v>1.4126672462355068</v>
      </c>
      <c r="U222" s="21">
        <f>U202-Baseline!U202</f>
        <v>1.3996430966879472</v>
      </c>
      <c r="V222" s="21">
        <f>V202-Baseline!V202</f>
        <v>1.3880520066120865</v>
      </c>
      <c r="W222" s="21">
        <f>W202-Baseline!W202</f>
        <v>1.3778831613424858</v>
      </c>
      <c r="X222" s="21">
        <f>X202-Baseline!X202</f>
        <v>1.3691275944141204</v>
      </c>
      <c r="Y222" s="21">
        <f>Y202-Baseline!Y202</f>
        <v>1.3617674096023444</v>
      </c>
      <c r="Z222" s="21">
        <f>Z202-Baseline!Z202</f>
        <v>1.3557904123352553</v>
      </c>
      <c r="AA222" s="21">
        <f>AA202-Baseline!AA202</f>
        <v>1.3512110785038822</v>
      </c>
      <c r="AB222" s="21">
        <f>AB202-Baseline!AB202</f>
        <v>1.3480278138540855</v>
      </c>
      <c r="AC222" s="21">
        <f>AC202-Baseline!AC202</f>
        <v>8.0553963289196666</v>
      </c>
      <c r="AD222" s="21">
        <f>AD202-Baseline!AD202</f>
        <v>7.8897728339941953</v>
      </c>
      <c r="AE222" s="21">
        <f>AE202-Baseline!AE202</f>
        <v>7.7314734300030858</v>
      </c>
      <c r="AF222" s="21">
        <f>AF202-Baseline!AF202</f>
        <v>7.5802196129182953</v>
      </c>
      <c r="AG222" s="21">
        <f>AG202-Baseline!AG202</f>
        <v>7.4357720916767196</v>
      </c>
      <c r="AH222" s="21">
        <f>AH202-Baseline!AH202</f>
        <v>7.2979444946811958</v>
      </c>
      <c r="AI222" s="21">
        <f>AI202-Baseline!AI202</f>
        <v>7.166627038153135</v>
      </c>
      <c r="AJ222" s="21">
        <f>AJ202-Baseline!AJ202</f>
        <v>7.074885927360322</v>
      </c>
      <c r="AK222" s="21">
        <f>AK202-Baseline!AK202</f>
        <v>6.9882852354619232</v>
      </c>
      <c r="AL222" s="21">
        <f>AL202-Baseline!AL202</f>
        <v>6.9067490109411116</v>
      </c>
      <c r="AM222" s="21">
        <f>AM202-Baseline!AM202</f>
        <v>6.8302091504360369</v>
      </c>
      <c r="AN222" s="21">
        <f>AN202-Baseline!AN202</f>
        <v>6.758597787905976</v>
      </c>
      <c r="AO222" s="21">
        <f>AO202-Baseline!AO202</f>
        <v>6.6918452711576011</v>
      </c>
      <c r="AP222" s="21">
        <f>AP202-Baseline!AP202</f>
        <v>6.6298919440688735</v>
      </c>
      <c r="AQ222" s="21">
        <f>AQ202-Baseline!AQ202</f>
        <v>6.5726834576668303</v>
      </c>
      <c r="AR222" s="21">
        <f>AR202-Baseline!AR202</f>
        <v>6.5048621216520068</v>
      </c>
      <c r="AS222" s="21">
        <f>AS202-Baseline!AS202</f>
        <v>6.4085966109056383</v>
      </c>
      <c r="AT222" s="21">
        <f>AT202-Baseline!AT202</f>
        <v>6.3158492272917943</v>
      </c>
      <c r="AU222" s="21">
        <f>AU202-Baseline!AU202</f>
        <v>6.2265321817933756</v>
      </c>
      <c r="AV222" s="21">
        <f>AV202-Baseline!AV202</f>
        <v>6.1405599357268095</v>
      </c>
      <c r="AW222" s="21">
        <f>AW202-Baseline!AW202</f>
        <v>6.057849173420129</v>
      </c>
      <c r="AX222" s="21">
        <f>AX202-Baseline!AX202</f>
        <v>5.9783189154062697</v>
      </c>
      <c r="AY222" s="21">
        <f>AY202-Baseline!AY202</f>
        <v>5.9018905117158429</v>
      </c>
      <c r="AZ222" s="21">
        <f>AZ202-Baseline!AZ202</f>
        <v>5.8284637070661311</v>
      </c>
      <c r="BA222" s="21">
        <f>BA202-Baseline!BA202</f>
        <v>5.7579515020577272</v>
      </c>
      <c r="BB222" s="21">
        <f>BB202-Baseline!BB202</f>
        <v>5.6896339437815682</v>
      </c>
    </row>
    <row r="223" spans="1:54" outlineLevel="2">
      <c r="B223" s="19"/>
      <c r="C223" s="19"/>
      <c r="D223" s="19"/>
      <c r="E223" s="15"/>
    </row>
    <row r="224" spans="1:54" outlineLevel="2">
      <c r="A224" s="474" t="s">
        <v>475</v>
      </c>
      <c r="B224" s="150" t="s">
        <v>472</v>
      </c>
      <c r="C224" s="19"/>
      <c r="D224" s="135" t="s">
        <v>364</v>
      </c>
      <c r="E224" s="21">
        <f>E204-Baseline!E204</f>
        <v>1.4195666169876544</v>
      </c>
      <c r="F224" s="21">
        <f>F204-Baseline!F204</f>
        <v>2.8453303282288944</v>
      </c>
      <c r="G224" s="21">
        <f>G204-Baseline!G204</f>
        <v>4.2769821963957124</v>
      </c>
      <c r="H224" s="21">
        <f>H204-Baseline!H204</f>
        <v>5.7147252089484502</v>
      </c>
      <c r="I224" s="21">
        <f>I204-Baseline!I204</f>
        <v>7.1593066860496606</v>
      </c>
      <c r="J224" s="21">
        <f>J204-Baseline!J204</f>
        <v>8.6109587728412791</v>
      </c>
      <c r="K224" s="21">
        <f>K204-Baseline!K204</f>
        <v>10.069364694711773</v>
      </c>
      <c r="L224" s="21">
        <f>L204-Baseline!L204</f>
        <v>11.535317614976112</v>
      </c>
      <c r="M224" s="21">
        <f>M204-Baseline!M204</f>
        <v>12.980551331367678</v>
      </c>
      <c r="N224" s="21">
        <f>N204-Baseline!N204</f>
        <v>14.401147891089186</v>
      </c>
      <c r="O224" s="21">
        <f>O204-Baseline!O204</f>
        <v>15.799024179486963</v>
      </c>
      <c r="P224" s="21">
        <f>P204-Baseline!P204</f>
        <v>17.175494345941328</v>
      </c>
      <c r="Q224" s="21">
        <f>Q204-Baseline!Q204</f>
        <v>18.531845505425533</v>
      </c>
      <c r="R224" s="21">
        <f>R204-Baseline!R204</f>
        <v>19.868288779165233</v>
      </c>
      <c r="S224" s="21">
        <f>S204-Baseline!S204</f>
        <v>21.185233864816244</v>
      </c>
      <c r="T224" s="21">
        <f>T204-Baseline!T204</f>
        <v>22.483955404296104</v>
      </c>
      <c r="U224" s="21">
        <f>U204-Baseline!U204</f>
        <v>23.765704637001193</v>
      </c>
      <c r="V224" s="21">
        <f>V204-Baseline!V204</f>
        <v>25.03238010795835</v>
      </c>
      <c r="W224" s="21">
        <f>W204-Baseline!W204</f>
        <v>26.2845332692862</v>
      </c>
      <c r="X224" s="21">
        <f>X204-Baseline!X204</f>
        <v>27.524047644265409</v>
      </c>
      <c r="Y224" s="21">
        <f>Y204-Baseline!Y204</f>
        <v>28.751403392564225</v>
      </c>
      <c r="Z224" s="21">
        <f>Z204-Baseline!Z204</f>
        <v>29.968458088122684</v>
      </c>
      <c r="AA224" s="21">
        <f>AA204-Baseline!AA204</f>
        <v>31.176379310818827</v>
      </c>
      <c r="AB224" s="21">
        <f>AB204-Baseline!AB204</f>
        <v>32.376321767099981</v>
      </c>
      <c r="AC224" s="21">
        <f>AC204-Baseline!AC204</f>
        <v>39.915783760224116</v>
      </c>
      <c r="AD224" s="21">
        <f>AD204-Baseline!AD204</f>
        <v>47.279912528085887</v>
      </c>
      <c r="AE224" s="21">
        <f>AE204-Baseline!AE204</f>
        <v>54.476047044775676</v>
      </c>
      <c r="AF224" s="21">
        <f>AF204-Baseline!AF204</f>
        <v>61.510980415525253</v>
      </c>
      <c r="AG224" s="21">
        <f>AG204-Baseline!AG204</f>
        <v>68.391334330155644</v>
      </c>
      <c r="AH224" s="21">
        <f>AH204-Baseline!AH204</f>
        <v>75.12357613695562</v>
      </c>
      <c r="AI224" s="21">
        <f>AI204-Baseline!AI204</f>
        <v>81.714044837315072</v>
      </c>
      <c r="AJ224" s="21">
        <f>AJ204-Baseline!AJ204</f>
        <v>88.199288280558946</v>
      </c>
      <c r="AK224" s="21">
        <f>AK204-Baseline!AK204</f>
        <v>94.584126586914863</v>
      </c>
      <c r="AL224" s="21">
        <f>AL204-Baseline!AL204</f>
        <v>100.87330729559187</v>
      </c>
      <c r="AM224" s="21">
        <f>AM204-Baseline!AM204</f>
        <v>107.07149973691109</v>
      </c>
      <c r="AN224" s="21">
        <f>AN204-Baseline!AN204</f>
        <v>113.18329123008465</v>
      </c>
      <c r="AO224" s="21">
        <f>AO204-Baseline!AO204</f>
        <v>119.21318740768082</v>
      </c>
      <c r="AP224" s="21">
        <f>AP204-Baseline!AP204</f>
        <v>125.16562276889663</v>
      </c>
      <c r="AQ224" s="21">
        <f>AQ204-Baseline!AQ204</f>
        <v>131.0449664702324</v>
      </c>
      <c r="AR224" s="21">
        <f>AR204-Baseline!AR204</f>
        <v>136.84424995235989</v>
      </c>
      <c r="AS224" s="21">
        <f>AS204-Baseline!AS204</f>
        <v>142.54336845146437</v>
      </c>
      <c r="AT224" s="21">
        <f>AT204-Baseline!AT204</f>
        <v>148.14574449707206</v>
      </c>
      <c r="AU224" s="21">
        <f>AU204-Baseline!AU204</f>
        <v>153.65471192224084</v>
      </c>
      <c r="AV224" s="21">
        <f>AV204-Baseline!AV204</f>
        <v>159.07351806734135</v>
      </c>
      <c r="AW224" s="21">
        <f>AW204-Baseline!AW204</f>
        <v>164.40532597501891</v>
      </c>
      <c r="AX224" s="21">
        <f>AX204-Baseline!AX204</f>
        <v>169.65321689602206</v>
      </c>
      <c r="AY224" s="21">
        <f>AY204-Baseline!AY204</f>
        <v>174.82019270809724</v>
      </c>
      <c r="AZ224" s="21">
        <f>AZ204-Baseline!AZ204</f>
        <v>179.90915434494173</v>
      </c>
      <c r="BA224" s="21">
        <f>BA204-Baseline!BA204</f>
        <v>184.92291509781421</v>
      </c>
      <c r="BB224" s="21">
        <f>BB204-Baseline!BB204</f>
        <v>189.86372026796619</v>
      </c>
    </row>
    <row r="225" spans="1:54" outlineLevel="2">
      <c r="A225" s="475"/>
      <c r="B225" s="150" t="s">
        <v>473</v>
      </c>
      <c r="C225" s="19"/>
      <c r="D225" s="135" t="s">
        <v>364</v>
      </c>
      <c r="E225" s="21">
        <f>E205-Baseline!E205</f>
        <v>1.3485516653383769</v>
      </c>
      <c r="F225" s="21">
        <f>F205-Baseline!F205</f>
        <v>2.7007470671644476</v>
      </c>
      <c r="G225" s="21">
        <f>G205-Baseline!G205</f>
        <v>4.0567415095440369</v>
      </c>
      <c r="H225" s="21">
        <f>H205-Baseline!H205</f>
        <v>5.4166950638092208</v>
      </c>
      <c r="I225" s="21">
        <f>I205-Baseline!I205</f>
        <v>6.7807727651391261</v>
      </c>
      <c r="J225" s="21">
        <f>J205-Baseline!J205</f>
        <v>8.149144816393477</v>
      </c>
      <c r="K225" s="21">
        <f>K205-Baseline!K205</f>
        <v>9.5219867992444573</v>
      </c>
      <c r="L225" s="21">
        <f>L205-Baseline!L205</f>
        <v>10.899479893311865</v>
      </c>
      <c r="M225" s="21">
        <f>M205-Baseline!M205</f>
        <v>12.253306347268582</v>
      </c>
      <c r="N225" s="21">
        <f>N205-Baseline!N205</f>
        <v>13.58006606049366</v>
      </c>
      <c r="O225" s="21">
        <f>O205-Baseline!O205</f>
        <v>14.881032059043511</v>
      </c>
      <c r="P225" s="21">
        <f>P205-Baseline!P205</f>
        <v>16.157447143589813</v>
      </c>
      <c r="Q225" s="21">
        <f>Q205-Baseline!Q205</f>
        <v>17.410525383943508</v>
      </c>
      <c r="R225" s="21">
        <f>R205-Baseline!R205</f>
        <v>18.639781083971467</v>
      </c>
      <c r="S225" s="21">
        <f>S205-Baseline!S205</f>
        <v>19.846136315535372</v>
      </c>
      <c r="T225" s="21">
        <f>T205-Baseline!T205</f>
        <v>21.030785586746081</v>
      </c>
      <c r="U225" s="21">
        <f>U205-Baseline!U205</f>
        <v>22.194898176949849</v>
      </c>
      <c r="V225" s="21">
        <f>V205-Baseline!V205</f>
        <v>23.339619554283924</v>
      </c>
      <c r="W225" s="21">
        <f>W205-Baseline!W205</f>
        <v>24.466072767379519</v>
      </c>
      <c r="X225" s="21">
        <f>X205-Baseline!X205</f>
        <v>25.575359813915028</v>
      </c>
      <c r="Y225" s="21">
        <f>Y205-Baseline!Y205</f>
        <v>26.668552210889136</v>
      </c>
      <c r="Z225" s="21">
        <f>Z205-Baseline!Z205</f>
        <v>27.746696175763308</v>
      </c>
      <c r="AA225" s="21">
        <f>AA205-Baseline!AA205</f>
        <v>28.810838754302502</v>
      </c>
      <c r="AB225" s="21">
        <f>AB205-Baseline!AB205</f>
        <v>29.862011185938563</v>
      </c>
      <c r="AC225" s="21">
        <f>AC205-Baseline!AC205</f>
        <v>36.882838665445206</v>
      </c>
      <c r="AD225" s="21">
        <f>AD205-Baseline!AD205</f>
        <v>43.718237142312539</v>
      </c>
      <c r="AE225" s="21">
        <f>AE205-Baseline!AE205</f>
        <v>50.37515988928201</v>
      </c>
      <c r="AF225" s="21">
        <f>AF205-Baseline!AF205</f>
        <v>56.860320414391197</v>
      </c>
      <c r="AG225" s="21">
        <f>AG205-Baseline!AG205</f>
        <v>63.180210650223586</v>
      </c>
      <c r="AH225" s="21">
        <f>AH205-Baseline!AH205</f>
        <v>69.341123544893705</v>
      </c>
      <c r="AI225" s="21">
        <f>AI205-Baseline!AI205</f>
        <v>75.349183381411976</v>
      </c>
      <c r="AJ225" s="21">
        <f>AJ205-Baseline!AJ205</f>
        <v>81.237859844973173</v>
      </c>
      <c r="AK225" s="21">
        <f>AK205-Baseline!AK205</f>
        <v>87.011665741695197</v>
      </c>
      <c r="AL225" s="21">
        <f>AL205-Baseline!AL205</f>
        <v>92.67501496330955</v>
      </c>
      <c r="AM225" s="21">
        <f>AM205-Baseline!AM205</f>
        <v>98.232227508713649</v>
      </c>
      <c r="AN225" s="21">
        <f>AN205-Baseline!AN205</f>
        <v>103.68753190896086</v>
      </c>
      <c r="AO225" s="21">
        <f>AO205-Baseline!AO205</f>
        <v>109.04506692029742</v>
      </c>
      <c r="AP225" s="21">
        <f>AP205-Baseline!AP205</f>
        <v>114.30888708927124</v>
      </c>
      <c r="AQ225" s="21">
        <f>AQ205-Baseline!AQ205</f>
        <v>119.48296670160565</v>
      </c>
      <c r="AR225" s="21">
        <f>AR205-Baseline!AR205</f>
        <v>124.56403487114757</v>
      </c>
      <c r="AS225" s="21">
        <f>AS205-Baseline!AS205</f>
        <v>129.54047593923065</v>
      </c>
      <c r="AT225" s="21">
        <f>AT205-Baseline!AT205</f>
        <v>134.41562098540066</v>
      </c>
      <c r="AU225" s="21">
        <f>AU205-Baseline!AU205</f>
        <v>139.19271063582286</v>
      </c>
      <c r="AV225" s="21">
        <f>AV205-Baseline!AV205</f>
        <v>143.87489761378831</v>
      </c>
      <c r="AW225" s="21">
        <f>AW205-Baseline!AW205</f>
        <v>148.46524922923993</v>
      </c>
      <c r="AX225" s="21">
        <f>AX205-Baseline!AX205</f>
        <v>152.96674985567714</v>
      </c>
      <c r="AY225" s="21">
        <f>AY205-Baseline!AY205</f>
        <v>157.3823033559481</v>
      </c>
      <c r="AZ225" s="21">
        <f>AZ205-Baseline!AZ205</f>
        <v>161.71471160756357</v>
      </c>
      <c r="BA225" s="21">
        <f>BA205-Baseline!BA205</f>
        <v>165.96668791557224</v>
      </c>
      <c r="BB225" s="21">
        <f>BB205-Baseline!BB205</f>
        <v>170.14053296616632</v>
      </c>
    </row>
    <row r="226" spans="1:54" outlineLevel="2">
      <c r="A226" s="476"/>
      <c r="B226" s="150" t="s">
        <v>474</v>
      </c>
      <c r="C226" s="19"/>
      <c r="D226" s="135" t="s">
        <v>364</v>
      </c>
      <c r="E226" s="21">
        <f>E206-Baseline!E206</f>
        <v>1.4910318443675934</v>
      </c>
      <c r="F226" s="21">
        <f>F206-Baseline!F206</f>
        <v>2.9900870157693111</v>
      </c>
      <c r="G226" s="21">
        <f>G206-Baseline!G206</f>
        <v>4.497481810484472</v>
      </c>
      <c r="H226" s="21">
        <f>H206-Baseline!H206</f>
        <v>6.0135437260569038</v>
      </c>
      <c r="I226" s="21">
        <f>I206-Baseline!I206</f>
        <v>7.5386119235866706</v>
      </c>
      <c r="J226" s="21">
        <f>J206-Baseline!J206</f>
        <v>9.0730377083037688</v>
      </c>
      <c r="K226" s="21">
        <f>K206-Baseline!K206</f>
        <v>10.61718502898184</v>
      </c>
      <c r="L226" s="21">
        <f>L206-Baseline!L206</f>
        <v>12.171430997264883</v>
      </c>
      <c r="M226" s="21">
        <f>M206-Baseline!M206</f>
        <v>13.707631741147251</v>
      </c>
      <c r="N226" s="21">
        <f>N206-Baseline!N206</f>
        <v>15.222594471598454</v>
      </c>
      <c r="O226" s="21">
        <f>O206-Baseline!O206</f>
        <v>16.717812928376716</v>
      </c>
      <c r="P226" s="21">
        <f>P206-Baseline!P206</f>
        <v>18.194759512811807</v>
      </c>
      <c r="Q226" s="21">
        <f>Q206-Baseline!Q206</f>
        <v>19.654887150867292</v>
      </c>
      <c r="R226" s="21">
        <f>R206-Baseline!R206</f>
        <v>21.097954404003204</v>
      </c>
      <c r="S226" s="21">
        <f>S206-Baseline!S206</f>
        <v>22.525091526676221</v>
      </c>
      <c r="T226" s="21">
        <f>T206-Baseline!T206</f>
        <v>23.937758772911728</v>
      </c>
      <c r="U226" s="21">
        <f>U206-Baseline!U206</f>
        <v>25.337401869599674</v>
      </c>
      <c r="V226" s="21">
        <f>V206-Baseline!V206</f>
        <v>26.725453876211759</v>
      </c>
      <c r="W226" s="21">
        <f>W206-Baseline!W206</f>
        <v>28.103337037554244</v>
      </c>
      <c r="X226" s="21">
        <f>X206-Baseline!X206</f>
        <v>29.472464631968364</v>
      </c>
      <c r="Y226" s="21">
        <f>Y206-Baseline!Y206</f>
        <v>30.834232041570708</v>
      </c>
      <c r="Z226" s="21">
        <f>Z206-Baseline!Z206</f>
        <v>32.190022453905961</v>
      </c>
      <c r="AA226" s="21">
        <f>AA206-Baseline!AA206</f>
        <v>33.541233532409841</v>
      </c>
      <c r="AB226" s="21">
        <f>AB206-Baseline!AB206</f>
        <v>34.889261346263929</v>
      </c>
      <c r="AC226" s="21">
        <f>AC206-Baseline!AC206</f>
        <v>42.944657675183592</v>
      </c>
      <c r="AD226" s="21">
        <f>AD206-Baseline!AD206</f>
        <v>50.834430509177785</v>
      </c>
      <c r="AE226" s="21">
        <f>AE206-Baseline!AE206</f>
        <v>58.56590393918087</v>
      </c>
      <c r="AF226" s="21">
        <f>AF206-Baseline!AF206</f>
        <v>66.146123552099169</v>
      </c>
      <c r="AG226" s="21">
        <f>AG206-Baseline!AG206</f>
        <v>73.581895643775894</v>
      </c>
      <c r="AH226" s="21">
        <f>AH206-Baseline!AH206</f>
        <v>80.879840138457084</v>
      </c>
      <c r="AI226" s="21">
        <f>AI206-Baseline!AI206</f>
        <v>88.046467176610221</v>
      </c>
      <c r="AJ226" s="21">
        <f>AJ206-Baseline!AJ206</f>
        <v>95.121353103970549</v>
      </c>
      <c r="AK226" s="21">
        <f>AK206-Baseline!AK206</f>
        <v>102.10963833943248</v>
      </c>
      <c r="AL226" s="21">
        <f>AL206-Baseline!AL206</f>
        <v>109.01638735037359</v>
      </c>
      <c r="AM226" s="21">
        <f>AM206-Baseline!AM206</f>
        <v>115.84659650080962</v>
      </c>
      <c r="AN226" s="21">
        <f>AN206-Baseline!AN206</f>
        <v>122.60519428871559</v>
      </c>
      <c r="AO226" s="21">
        <f>AO206-Baseline!AO206</f>
        <v>129.29703955987318</v>
      </c>
      <c r="AP226" s="21">
        <f>AP206-Baseline!AP206</f>
        <v>135.92693150394206</v>
      </c>
      <c r="AQ226" s="21">
        <f>AQ206-Baseline!AQ206</f>
        <v>142.4996149616089</v>
      </c>
      <c r="AR226" s="21">
        <f>AR206-Baseline!AR206</f>
        <v>149.00447708326089</v>
      </c>
      <c r="AS226" s="21">
        <f>AS206-Baseline!AS206</f>
        <v>155.41307369416654</v>
      </c>
      <c r="AT226" s="21">
        <f>AT206-Baseline!AT206</f>
        <v>161.72892292145835</v>
      </c>
      <c r="AU226" s="21">
        <f>AU206-Baseline!AU206</f>
        <v>167.95545510325172</v>
      </c>
      <c r="AV226" s="21">
        <f>AV206-Baseline!AV206</f>
        <v>174.09601503897852</v>
      </c>
      <c r="AW226" s="21">
        <f>AW206-Baseline!AW206</f>
        <v>180.15386421239864</v>
      </c>
      <c r="AX226" s="21">
        <f>AX206-Baseline!AX206</f>
        <v>186.13218312780492</v>
      </c>
      <c r="AY226" s="21">
        <f>AY206-Baseline!AY206</f>
        <v>192.03407363952076</v>
      </c>
      <c r="AZ226" s="21">
        <f>AZ206-Baseline!AZ206</f>
        <v>197.86253734658689</v>
      </c>
      <c r="BA226" s="21">
        <f>BA206-Baseline!BA206</f>
        <v>203.62048884864461</v>
      </c>
      <c r="BB226" s="21">
        <f>BB206-Baseline!BB206</f>
        <v>209.31012279242617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479</v>
      </c>
      <c r="C229" s="57"/>
      <c r="D229" s="56" t="s">
        <v>364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19:B19"/>
    <mergeCell ref="I2:U2"/>
    <mergeCell ref="I3:N4"/>
    <mergeCell ref="P3:U4"/>
    <mergeCell ref="I5:N18"/>
    <mergeCell ref="P5:U18"/>
    <mergeCell ref="I20:N20"/>
    <mergeCell ref="P20:U20"/>
    <mergeCell ref="I21:N45"/>
    <mergeCell ref="P21:U45"/>
    <mergeCell ref="B23:G23"/>
    <mergeCell ref="D30:G30"/>
    <mergeCell ref="A66:A71"/>
    <mergeCell ref="E51:I51"/>
    <mergeCell ref="J51:N51"/>
    <mergeCell ref="O51:S51"/>
    <mergeCell ref="T51:X51"/>
    <mergeCell ref="AI51:AM51"/>
    <mergeCell ref="AN51:AR51"/>
    <mergeCell ref="AS51:AW51"/>
    <mergeCell ref="AX51:BB51"/>
    <mergeCell ref="A54:A64"/>
    <mergeCell ref="Y51:AC51"/>
    <mergeCell ref="AD51:AH51"/>
    <mergeCell ref="A220:A222"/>
    <mergeCell ref="A224:A226"/>
    <mergeCell ref="A190:A198"/>
    <mergeCell ref="A200:A202"/>
    <mergeCell ref="A75:A77"/>
    <mergeCell ref="A143:A154"/>
    <mergeCell ref="A158:A169"/>
    <mergeCell ref="A172:A174"/>
    <mergeCell ref="A176:A178"/>
    <mergeCell ref="A186:A187"/>
    <mergeCell ref="A204:A206"/>
    <mergeCell ref="A210:A218"/>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480</v>
      </c>
    </row>
    <row r="2" spans="1:19">
      <c r="A2" s="472" t="s">
        <v>481</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483</v>
      </c>
    </row>
    <row r="20" spans="1:19">
      <c r="A20" s="472" t="s">
        <v>484</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325</v>
      </c>
      <c r="B23" s="406"/>
      <c r="C23" s="406"/>
      <c r="D23" s="406"/>
      <c r="E23" s="406"/>
      <c r="F23" s="406"/>
      <c r="G23" s="406"/>
      <c r="H23" s="406"/>
      <c r="I23" s="406"/>
      <c r="J23" s="406"/>
      <c r="K23" s="406"/>
      <c r="L23" s="406"/>
      <c r="M23" s="406"/>
      <c r="N23" s="406"/>
      <c r="O23" s="406"/>
      <c r="P23" s="406"/>
      <c r="Q23" s="406"/>
      <c r="R23" s="406"/>
      <c r="S23" s="406"/>
    </row>
    <row r="24" spans="1:19">
      <c r="A24" s="158" t="s">
        <v>467</v>
      </c>
      <c r="B24" s="406"/>
      <c r="C24" s="406"/>
      <c r="D24" s="406"/>
      <c r="E24" s="406"/>
      <c r="F24" s="406"/>
      <c r="G24" s="406"/>
      <c r="H24" s="406"/>
      <c r="I24" s="406"/>
      <c r="J24" s="406"/>
      <c r="K24" s="406"/>
      <c r="L24" s="406"/>
      <c r="M24" s="406"/>
      <c r="N24" s="406"/>
      <c r="O24" s="406"/>
      <c r="P24" s="406"/>
      <c r="Q24" s="406"/>
      <c r="R24" s="406"/>
      <c r="S24" s="406"/>
    </row>
    <row r="25" spans="1:19">
      <c r="A25" s="159" t="s">
        <v>370</v>
      </c>
      <c r="B25" s="406"/>
      <c r="C25" s="406"/>
      <c r="D25" s="406"/>
      <c r="E25" s="406"/>
      <c r="F25" s="406"/>
      <c r="G25" s="406"/>
      <c r="H25" s="406"/>
      <c r="I25" s="406"/>
      <c r="J25" s="406"/>
      <c r="K25" s="406"/>
      <c r="L25" s="406"/>
      <c r="M25" s="406"/>
      <c r="N25" s="406"/>
      <c r="O25" s="406"/>
      <c r="P25" s="406"/>
      <c r="Q25" s="406"/>
      <c r="R25" s="406"/>
      <c r="S25" s="406"/>
    </row>
    <row r="26" spans="1:19">
      <c r="A26" s="159" t="s">
        <v>446</v>
      </c>
      <c r="B26" s="406"/>
      <c r="C26" s="406"/>
      <c r="D26" s="406"/>
      <c r="E26" s="406"/>
      <c r="F26" s="406"/>
      <c r="G26" s="406"/>
      <c r="H26" s="406"/>
      <c r="I26" s="406"/>
      <c r="J26" s="406"/>
      <c r="K26" s="406"/>
      <c r="L26" s="406"/>
      <c r="M26" s="406"/>
      <c r="N26" s="406"/>
      <c r="O26" s="406"/>
      <c r="P26" s="406"/>
      <c r="Q26" s="406"/>
      <c r="R26" s="406"/>
      <c r="S26" s="406"/>
    </row>
    <row r="27" spans="1:19">
      <c r="A27" s="159" t="s">
        <v>447</v>
      </c>
      <c r="B27" s="406"/>
      <c r="C27" s="406"/>
      <c r="D27" s="406"/>
      <c r="E27" s="406"/>
      <c r="F27" s="406"/>
      <c r="G27" s="406"/>
      <c r="H27" s="406"/>
      <c r="I27" s="406"/>
      <c r="J27" s="406"/>
      <c r="K27" s="406"/>
      <c r="L27" s="406"/>
      <c r="M27" s="406"/>
      <c r="N27" s="406"/>
      <c r="O27" s="406"/>
      <c r="P27" s="406"/>
      <c r="Q27" s="406"/>
      <c r="R27" s="406"/>
      <c r="S27" s="406"/>
    </row>
    <row r="31" spans="1:19">
      <c r="A31" s="4" t="s">
        <v>488</v>
      </c>
    </row>
    <row r="32" spans="1:19">
      <c r="A32" t="s">
        <v>489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7" t="s">
        <v>317</v>
      </c>
      <c r="J2" s="438"/>
      <c r="K2" s="438"/>
      <c r="L2" s="438"/>
      <c r="M2" s="438"/>
      <c r="N2" s="438"/>
      <c r="O2" s="438"/>
      <c r="P2" s="438"/>
      <c r="Q2" s="438"/>
      <c r="R2" s="438"/>
      <c r="S2" s="438"/>
      <c r="T2" s="438"/>
      <c r="U2" s="439"/>
    </row>
    <row r="3" spans="1:21" ht="13.5" customHeight="1" outlineLevel="1" thickBot="1">
      <c r="A3" s="3"/>
      <c r="B3" s="7"/>
      <c r="F3" s="24"/>
      <c r="G3" s="10"/>
      <c r="I3" s="440" t="s">
        <v>318</v>
      </c>
      <c r="J3" s="441"/>
      <c r="K3" s="441"/>
      <c r="L3" s="441"/>
      <c r="M3" s="441"/>
      <c r="N3" s="442"/>
      <c r="O3" s="1"/>
      <c r="P3" s="446" t="s">
        <v>319</v>
      </c>
      <c r="Q3" s="447"/>
      <c r="R3" s="447"/>
      <c r="S3" s="447"/>
      <c r="T3" s="447"/>
      <c r="U3" s="448"/>
    </row>
    <row r="4" spans="1:21" ht="56.25" customHeight="1" outlineLevel="1">
      <c r="A4" s="31" t="s">
        <v>151</v>
      </c>
      <c r="B4" s="86"/>
      <c r="E4" s="53" t="s">
        <v>320</v>
      </c>
      <c r="F4" s="91"/>
      <c r="G4" s="28"/>
      <c r="H4" s="10"/>
      <c r="I4" s="443"/>
      <c r="J4" s="444"/>
      <c r="K4" s="444"/>
      <c r="L4" s="444"/>
      <c r="M4" s="444"/>
      <c r="N4" s="445"/>
      <c r="P4" s="449"/>
      <c r="Q4" s="450"/>
      <c r="R4" s="450"/>
      <c r="S4" s="450"/>
      <c r="T4" s="450"/>
      <c r="U4" s="451"/>
    </row>
    <row r="5" spans="1:21" outlineLevel="1">
      <c r="A5" s="13" t="s">
        <v>321</v>
      </c>
      <c r="B5" s="88"/>
      <c r="E5" s="14"/>
      <c r="H5" s="10"/>
      <c r="I5" s="477"/>
      <c r="J5" s="464"/>
      <c r="K5" s="464"/>
      <c r="L5" s="464"/>
      <c r="M5" s="464"/>
      <c r="N5" s="465"/>
      <c r="P5" s="477"/>
      <c r="Q5" s="464"/>
      <c r="R5" s="464"/>
      <c r="S5" s="464"/>
      <c r="T5" s="464"/>
      <c r="U5" s="465"/>
    </row>
    <row r="6" spans="1:21" outlineLevel="1">
      <c r="A6" s="13" t="s">
        <v>324</v>
      </c>
      <c r="B6" s="88"/>
      <c r="E6" s="53" t="s">
        <v>326</v>
      </c>
      <c r="F6" s="90"/>
      <c r="H6" s="10"/>
      <c r="I6" s="466"/>
      <c r="J6" s="467"/>
      <c r="K6" s="467"/>
      <c r="L6" s="467"/>
      <c r="M6" s="467"/>
      <c r="N6" s="468"/>
      <c r="P6" s="466"/>
      <c r="Q6" s="467"/>
      <c r="R6" s="467"/>
      <c r="S6" s="467"/>
      <c r="T6" s="467"/>
      <c r="U6" s="468"/>
    </row>
    <row r="7" spans="1:21" outlineLevel="1">
      <c r="A7" s="13" t="s">
        <v>328</v>
      </c>
      <c r="B7" s="88"/>
      <c r="E7" s="14"/>
      <c r="H7" s="10"/>
      <c r="I7" s="466"/>
      <c r="J7" s="467"/>
      <c r="K7" s="467"/>
      <c r="L7" s="467"/>
      <c r="M7" s="467"/>
      <c r="N7" s="468"/>
      <c r="P7" s="466"/>
      <c r="Q7" s="467"/>
      <c r="R7" s="467"/>
      <c r="S7" s="467"/>
      <c r="T7" s="467"/>
      <c r="U7" s="468"/>
    </row>
    <row r="8" spans="1:21" ht="41" outlineLevel="1" thickBot="1">
      <c r="A8" s="34" t="s">
        <v>330</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14" outlineLevel="1" thickBot="1">
      <c r="A10" s="32" t="s">
        <v>332</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40.5" outlineLevel="1">
      <c r="A12" s="26" t="s">
        <v>333</v>
      </c>
      <c r="B12" s="26" t="s">
        <v>334</v>
      </c>
      <c r="C12" s="26" t="s">
        <v>335</v>
      </c>
      <c r="D12" s="26" t="s">
        <v>336</v>
      </c>
      <c r="E12" s="26" t="s">
        <v>337</v>
      </c>
      <c r="F12" s="26" t="s">
        <v>338</v>
      </c>
      <c r="G12" s="26" t="s">
        <v>339</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12.980551331367678</v>
      </c>
      <c r="D13" s="21">
        <f t="shared" ref="D13:D18" si="1">INDEX($E$205:$AW$205,1,MATCH($A13,$E$53:$BB$53,0))</f>
        <v>0</v>
      </c>
      <c r="E13" s="21">
        <f>D13-Baseline!D13</f>
        <v>12.253306347268582</v>
      </c>
      <c r="F13" s="21">
        <f t="shared" ref="F13:F18" si="2">INDEX($E$206:$AW$206,1,MATCH($A13,$E$53:$BB$53,0))</f>
        <v>0</v>
      </c>
      <c r="G13" s="21">
        <f>F13-Baseline!F13</f>
        <v>13.707631741147251</v>
      </c>
      <c r="I13" s="466"/>
      <c r="J13" s="467"/>
      <c r="K13" s="467"/>
      <c r="L13" s="467"/>
      <c r="M13" s="467"/>
      <c r="N13" s="468"/>
      <c r="P13" s="466"/>
      <c r="Q13" s="467"/>
      <c r="R13" s="467"/>
      <c r="S13" s="467"/>
      <c r="T13" s="467"/>
      <c r="U13" s="468"/>
    </row>
    <row r="14" spans="1:21" outlineLevel="1">
      <c r="A14" s="58">
        <v>2040</v>
      </c>
      <c r="B14" s="21">
        <f t="shared" si="0"/>
        <v>0</v>
      </c>
      <c r="C14" s="21">
        <f>B14-Baseline!B14</f>
        <v>19.868288779165233</v>
      </c>
      <c r="D14" s="21">
        <f t="shared" si="1"/>
        <v>0</v>
      </c>
      <c r="E14" s="21">
        <f>D14-Baseline!D14</f>
        <v>18.639781083971467</v>
      </c>
      <c r="F14" s="21">
        <f t="shared" si="2"/>
        <v>0</v>
      </c>
      <c r="G14" s="21">
        <f>F14-Baseline!F14</f>
        <v>21.097954404003204</v>
      </c>
      <c r="I14" s="466"/>
      <c r="J14" s="467"/>
      <c r="K14" s="467"/>
      <c r="L14" s="467"/>
      <c r="M14" s="467"/>
      <c r="N14" s="468"/>
      <c r="P14" s="466"/>
      <c r="Q14" s="467"/>
      <c r="R14" s="467"/>
      <c r="S14" s="467"/>
      <c r="T14" s="467"/>
      <c r="U14" s="468"/>
    </row>
    <row r="15" spans="1:21" outlineLevel="1">
      <c r="A15" s="58">
        <v>2045</v>
      </c>
      <c r="B15" s="21">
        <f t="shared" si="0"/>
        <v>0</v>
      </c>
      <c r="C15" s="21">
        <f>B15-Baseline!B15</f>
        <v>26.2845332692862</v>
      </c>
      <c r="D15" s="21">
        <f t="shared" si="1"/>
        <v>0</v>
      </c>
      <c r="E15" s="21">
        <f>D15-Baseline!D15</f>
        <v>24.466072767379519</v>
      </c>
      <c r="F15" s="21">
        <f t="shared" si="2"/>
        <v>0</v>
      </c>
      <c r="G15" s="21">
        <f>F15-Baseline!F15</f>
        <v>28.103337037554244</v>
      </c>
      <c r="I15" s="466"/>
      <c r="J15" s="467"/>
      <c r="K15" s="467"/>
      <c r="L15" s="467"/>
      <c r="M15" s="467"/>
      <c r="N15" s="468"/>
      <c r="P15" s="466"/>
      <c r="Q15" s="467"/>
      <c r="R15" s="467"/>
      <c r="S15" s="467"/>
      <c r="T15" s="467"/>
      <c r="U15" s="468"/>
    </row>
    <row r="16" spans="1:21" outlineLevel="1">
      <c r="A16" s="58">
        <v>2050</v>
      </c>
      <c r="B16" s="21">
        <f t="shared" si="0"/>
        <v>0</v>
      </c>
      <c r="C16" s="21">
        <f>B16-Baseline!B16</f>
        <v>32.376321767099981</v>
      </c>
      <c r="D16" s="21">
        <f t="shared" si="1"/>
        <v>0</v>
      </c>
      <c r="E16" s="21">
        <f>D16-Baseline!D16</f>
        <v>29.862011185938563</v>
      </c>
      <c r="F16" s="21">
        <f t="shared" si="2"/>
        <v>0</v>
      </c>
      <c r="G16" s="21">
        <f>F16-Baseline!F16</f>
        <v>34.889261346263929</v>
      </c>
      <c r="I16" s="466"/>
      <c r="J16" s="467"/>
      <c r="K16" s="467"/>
      <c r="L16" s="467"/>
      <c r="M16" s="467"/>
      <c r="N16" s="468"/>
      <c r="P16" s="466"/>
      <c r="Q16" s="467"/>
      <c r="R16" s="467"/>
      <c r="S16" s="467"/>
      <c r="T16" s="467"/>
      <c r="U16" s="468"/>
    </row>
    <row r="17" spans="1:21" outlineLevel="1">
      <c r="A17" s="58">
        <v>2060</v>
      </c>
      <c r="B17" s="21">
        <f t="shared" si="0"/>
        <v>0</v>
      </c>
      <c r="C17" s="21">
        <f>B17-Baseline!B17</f>
        <v>100.87330729559187</v>
      </c>
      <c r="D17" s="21">
        <f t="shared" si="1"/>
        <v>0</v>
      </c>
      <c r="E17" s="21">
        <f>D17-Baseline!D17</f>
        <v>92.67501496330955</v>
      </c>
      <c r="F17" s="21">
        <f t="shared" si="2"/>
        <v>0</v>
      </c>
      <c r="G17" s="21">
        <f>F17-Baseline!F17</f>
        <v>109.01638735037359</v>
      </c>
      <c r="I17" s="466"/>
      <c r="J17" s="467"/>
      <c r="K17" s="467"/>
      <c r="L17" s="467"/>
      <c r="M17" s="467"/>
      <c r="N17" s="468"/>
      <c r="P17" s="466"/>
      <c r="Q17" s="467"/>
      <c r="R17" s="467"/>
      <c r="S17" s="467"/>
      <c r="T17" s="467"/>
      <c r="U17" s="468"/>
    </row>
    <row r="18" spans="1:21" outlineLevel="1">
      <c r="A18" s="58">
        <v>2070</v>
      </c>
      <c r="B18" s="21">
        <f t="shared" si="0"/>
        <v>0</v>
      </c>
      <c r="C18" s="21">
        <f>B18-Baseline!B18</f>
        <v>159.07351806734135</v>
      </c>
      <c r="D18" s="21">
        <f t="shared" si="1"/>
        <v>0</v>
      </c>
      <c r="E18" s="21">
        <f>D18-Baseline!D18</f>
        <v>143.87489761378831</v>
      </c>
      <c r="F18" s="21">
        <f t="shared" si="2"/>
        <v>0</v>
      </c>
      <c r="G18" s="21">
        <f>F18-Baseline!F18</f>
        <v>174.09601503897852</v>
      </c>
      <c r="I18" s="469"/>
      <c r="J18" s="470"/>
      <c r="K18" s="470"/>
      <c r="L18" s="470"/>
      <c r="M18" s="470"/>
      <c r="N18" s="471"/>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340</v>
      </c>
      <c r="B20" s="55">
        <f>Baseline!B20</f>
        <v>0.33700000000000002</v>
      </c>
      <c r="E20" s="154"/>
      <c r="I20" s="461" t="s">
        <v>341</v>
      </c>
      <c r="J20" s="462"/>
      <c r="K20" s="462"/>
      <c r="L20" s="462"/>
      <c r="M20" s="462"/>
      <c r="N20" s="463"/>
      <c r="P20" s="461" t="s">
        <v>342</v>
      </c>
      <c r="Q20" s="462"/>
      <c r="R20" s="462"/>
      <c r="S20" s="462"/>
      <c r="T20" s="462"/>
      <c r="U20" s="463"/>
    </row>
    <row r="21" spans="1:21" ht="12.75" customHeight="1" outlineLevel="1">
      <c r="A21" s="154"/>
      <c r="B21" s="155"/>
      <c r="I21" s="477"/>
      <c r="J21" s="464"/>
      <c r="K21" s="464"/>
      <c r="L21" s="464"/>
      <c r="M21" s="464"/>
      <c r="N21" s="465"/>
      <c r="P21" s="477"/>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344</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345</v>
      </c>
      <c r="I24" s="466"/>
      <c r="J24" s="467"/>
      <c r="K24" s="467"/>
      <c r="L24" s="467"/>
      <c r="M24" s="467"/>
      <c r="N24" s="468"/>
      <c r="P24" s="466"/>
      <c r="Q24" s="467"/>
      <c r="R24" s="467"/>
      <c r="S24" s="467"/>
      <c r="T24" s="467"/>
      <c r="U24" s="468"/>
    </row>
    <row r="25" spans="1:21" ht="14" outlineLevel="1" thickBot="1">
      <c r="B25" s="30" t="s">
        <v>346</v>
      </c>
      <c r="C25" s="30" t="s">
        <v>346</v>
      </c>
      <c r="D25" s="30" t="s">
        <v>346</v>
      </c>
      <c r="E25" s="30" t="s">
        <v>346</v>
      </c>
      <c r="F25" s="30" t="s">
        <v>346</v>
      </c>
      <c r="G25" s="30" t="s">
        <v>346</v>
      </c>
      <c r="I25" s="466"/>
      <c r="J25" s="467"/>
      <c r="K25" s="467"/>
      <c r="L25" s="467"/>
      <c r="M25" s="467"/>
      <c r="N25" s="468"/>
      <c r="P25" s="466"/>
      <c r="Q25" s="467"/>
      <c r="R25" s="467"/>
      <c r="S25" s="467"/>
      <c r="T25" s="467"/>
      <c r="U25" s="468"/>
    </row>
    <row r="26" spans="1:21" outlineLevel="1">
      <c r="A26" s="54" t="s">
        <v>347</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348</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4" outlineLevel="1" thickBot="1">
      <c r="A29" s="154"/>
      <c r="B29" s="248"/>
      <c r="C29" s="248"/>
      <c r="D29" s="248"/>
      <c r="E29" s="248"/>
      <c r="F29" s="248"/>
      <c r="G29" s="248"/>
      <c r="I29" s="466"/>
      <c r="J29" s="467"/>
      <c r="K29" s="467"/>
      <c r="L29" s="467"/>
      <c r="M29" s="467"/>
      <c r="N29" s="468"/>
      <c r="P29" s="466"/>
      <c r="Q29" s="467"/>
      <c r="R29" s="467"/>
      <c r="S29" s="467"/>
      <c r="T29" s="467"/>
      <c r="U29" s="468"/>
    </row>
    <row r="30" spans="1:21" ht="14" outlineLevel="1" thickBot="1">
      <c r="A30" s="308"/>
      <c r="B30" s="309" t="s">
        <v>349</v>
      </c>
      <c r="C30" s="310" t="s">
        <v>350</v>
      </c>
      <c r="D30" s="413" t="s">
        <v>306</v>
      </c>
      <c r="E30" s="414"/>
      <c r="F30" s="414"/>
      <c r="G30" s="415"/>
      <c r="I30" s="466"/>
      <c r="J30" s="467"/>
      <c r="K30" s="467"/>
      <c r="L30" s="467"/>
      <c r="M30" s="467"/>
      <c r="N30" s="468"/>
      <c r="P30" s="466"/>
      <c r="Q30" s="467"/>
      <c r="R30" s="467"/>
      <c r="S30" s="467"/>
      <c r="T30" s="467"/>
      <c r="U30" s="468"/>
    </row>
    <row r="31" spans="1:21" outlineLevel="1">
      <c r="A31" s="433" t="s">
        <v>351</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4"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354</v>
      </c>
    </row>
    <row r="49" spans="1:54" ht="15" outlineLevel="1">
      <c r="A49" s="12"/>
    </row>
    <row r="50" spans="1:54" ht="14" outlineLevel="1" thickBot="1">
      <c r="A50" s="4" t="s">
        <v>355</v>
      </c>
    </row>
    <row r="51" spans="1:54" outlineLevel="2">
      <c r="B51" s="19"/>
      <c r="C51" s="19"/>
      <c r="D51" s="19"/>
      <c r="E51" s="420" t="s">
        <v>253</v>
      </c>
      <c r="F51" s="408"/>
      <c r="G51" s="408"/>
      <c r="H51" s="408"/>
      <c r="I51" s="408"/>
      <c r="J51" s="408" t="s">
        <v>254</v>
      </c>
      <c r="K51" s="408"/>
      <c r="L51" s="408"/>
      <c r="M51" s="408"/>
      <c r="N51" s="408"/>
      <c r="O51" s="408" t="s">
        <v>255</v>
      </c>
      <c r="P51" s="408"/>
      <c r="Q51" s="408"/>
      <c r="R51" s="408"/>
      <c r="S51" s="408"/>
      <c r="T51" s="408" t="s">
        <v>256</v>
      </c>
      <c r="U51" s="408"/>
      <c r="V51" s="408"/>
      <c r="W51" s="408"/>
      <c r="X51" s="408"/>
      <c r="Y51" s="408" t="s">
        <v>356</v>
      </c>
      <c r="Z51" s="408"/>
      <c r="AA51" s="408"/>
      <c r="AB51" s="408"/>
      <c r="AC51" s="408"/>
      <c r="AD51" s="408" t="s">
        <v>357</v>
      </c>
      <c r="AE51" s="408"/>
      <c r="AF51" s="408"/>
      <c r="AG51" s="408"/>
      <c r="AH51" s="408"/>
      <c r="AI51" s="408" t="s">
        <v>358</v>
      </c>
      <c r="AJ51" s="408"/>
      <c r="AK51" s="408"/>
      <c r="AL51" s="408"/>
      <c r="AM51" s="408"/>
      <c r="AN51" s="408" t="s">
        <v>359</v>
      </c>
      <c r="AO51" s="408"/>
      <c r="AP51" s="408"/>
      <c r="AQ51" s="408"/>
      <c r="AR51" s="408"/>
      <c r="AS51" s="408" t="s">
        <v>360</v>
      </c>
      <c r="AT51" s="408"/>
      <c r="AU51" s="408"/>
      <c r="AV51" s="408"/>
      <c r="AW51" s="408"/>
      <c r="AX51" s="408" t="s">
        <v>361</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349</v>
      </c>
      <c r="C53" s="19" t="s">
        <v>362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363</v>
      </c>
      <c r="B54" s="127"/>
      <c r="C54" s="127"/>
      <c r="D54" s="124" t="s">
        <v>364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364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364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364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364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364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364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364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364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364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365</v>
      </c>
      <c r="C64" s="296" t="s">
        <v>366</v>
      </c>
      <c r="D64" s="123" t="s">
        <v>364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367</v>
      </c>
      <c r="B66" s="266"/>
      <c r="C66" s="267"/>
      <c r="D66" s="268" t="s">
        <v>364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364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364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364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364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368</v>
      </c>
      <c r="C71" s="123"/>
      <c r="D71" s="270" t="s">
        <v>364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369</v>
      </c>
      <c r="B75" s="127" t="s">
        <v>370</v>
      </c>
      <c r="C75" s="274"/>
      <c r="D75" s="124" t="s">
        <v>364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364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371</v>
      </c>
      <c r="C77" s="271"/>
      <c r="D77" s="123" t="s">
        <v>364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372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373</v>
      </c>
      <c r="C81" s="6" t="s">
        <v>374</v>
      </c>
      <c r="D81" t="s">
        <v>375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376</v>
      </c>
      <c r="C82" t="s">
        <v>377</v>
      </c>
      <c r="D82" t="s">
        <v>364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378</v>
      </c>
      <c r="C83" t="s">
        <v>379</v>
      </c>
      <c r="D83" t="s">
        <v>364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380</v>
      </c>
      <c r="C84" t="s">
        <v>381</v>
      </c>
      <c r="D84" t="s">
        <v>364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382</v>
      </c>
      <c r="C85" t="s">
        <v>383</v>
      </c>
      <c r="D85" t="s">
        <v>364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384</v>
      </c>
      <c r="C86" t="s">
        <v>385</v>
      </c>
      <c r="D86" t="s">
        <v>364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386</v>
      </c>
      <c r="C87" t="s">
        <v>387</v>
      </c>
      <c r="D87" t="s">
        <v>364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388</v>
      </c>
      <c r="C88" t="s">
        <v>389</v>
      </c>
      <c r="D88" t="s">
        <v>364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390</v>
      </c>
      <c r="C89" t="s">
        <v>391</v>
      </c>
      <c r="D89" t="s">
        <v>364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392</v>
      </c>
      <c r="C90" t="s">
        <v>393</v>
      </c>
      <c r="D90" t="s">
        <v>364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394</v>
      </c>
      <c r="C91" t="s">
        <v>395</v>
      </c>
      <c r="D91" t="s">
        <v>364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396</v>
      </c>
      <c r="C92" t="s">
        <v>397</v>
      </c>
      <c r="D92" t="s">
        <v>364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398</v>
      </c>
      <c r="C93" t="s">
        <v>399</v>
      </c>
      <c r="D93" t="s">
        <v>364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400</v>
      </c>
      <c r="C94" t="s">
        <v>401</v>
      </c>
      <c r="D94" t="s">
        <v>364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402</v>
      </c>
      <c r="C95" t="s">
        <v>403</v>
      </c>
      <c r="D95" t="s">
        <v>364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404</v>
      </c>
      <c r="C96" t="s">
        <v>405</v>
      </c>
      <c r="D96" t="s">
        <v>364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406</v>
      </c>
      <c r="C97" t="s">
        <v>407</v>
      </c>
      <c r="D97" t="s">
        <v>364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408</v>
      </c>
      <c r="C98" t="s">
        <v>409</v>
      </c>
      <c r="D98" t="s">
        <v>364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410</v>
      </c>
      <c r="C99" t="s">
        <v>411</v>
      </c>
      <c r="D99" t="s">
        <v>364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412</v>
      </c>
      <c r="C100" t="s">
        <v>413</v>
      </c>
      <c r="D100" t="s">
        <v>364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414</v>
      </c>
      <c r="C101" t="s">
        <v>415</v>
      </c>
      <c r="D101" t="s">
        <v>364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416</v>
      </c>
      <c r="C102" t="s">
        <v>417</v>
      </c>
      <c r="D102" t="s">
        <v>364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418</v>
      </c>
      <c r="C103" t="s">
        <v>419</v>
      </c>
      <c r="D103" t="s">
        <v>364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420</v>
      </c>
      <c r="C104" t="s">
        <v>421</v>
      </c>
      <c r="D104" t="s">
        <v>364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422</v>
      </c>
      <c r="C105" t="s">
        <v>423</v>
      </c>
      <c r="D105" t="s">
        <v>364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424</v>
      </c>
      <c r="C106" t="s">
        <v>425</v>
      </c>
      <c r="D106" t="s">
        <v>364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426</v>
      </c>
      <c r="C107" t="s">
        <v>427</v>
      </c>
      <c r="D107" t="s">
        <v>364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494</v>
      </c>
      <c r="C108" t="s">
        <v>495</v>
      </c>
      <c r="D108" t="s">
        <v>364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496</v>
      </c>
      <c r="C109" t="s">
        <v>497</v>
      </c>
      <c r="D109" t="s">
        <v>364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498</v>
      </c>
      <c r="C110" t="s">
        <v>499</v>
      </c>
      <c r="D110" t="s">
        <v>364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500</v>
      </c>
      <c r="C111" t="s">
        <v>501</v>
      </c>
      <c r="D111" t="s">
        <v>364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502</v>
      </c>
      <c r="C112" t="s">
        <v>503</v>
      </c>
      <c r="D112" t="s">
        <v>364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504</v>
      </c>
      <c r="C113" t="s">
        <v>505</v>
      </c>
      <c r="D113" t="s">
        <v>364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506</v>
      </c>
      <c r="C114" t="s">
        <v>507</v>
      </c>
      <c r="D114" t="s">
        <v>364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508</v>
      </c>
      <c r="C115" t="s">
        <v>509</v>
      </c>
      <c r="D115" t="s">
        <v>364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510</v>
      </c>
      <c r="C116" t="s">
        <v>511</v>
      </c>
      <c r="D116" t="s">
        <v>364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512</v>
      </c>
      <c r="C117" t="s">
        <v>513</v>
      </c>
      <c r="D117" t="s">
        <v>364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514</v>
      </c>
      <c r="C118" t="s">
        <v>515</v>
      </c>
      <c r="D118" t="s">
        <v>364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516</v>
      </c>
      <c r="C119" t="s">
        <v>517</v>
      </c>
      <c r="D119" t="s">
        <v>364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518</v>
      </c>
      <c r="C120" t="s">
        <v>519</v>
      </c>
      <c r="D120" t="s">
        <v>364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520</v>
      </c>
      <c r="C121" t="s">
        <v>521</v>
      </c>
      <c r="D121" t="s">
        <v>364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522</v>
      </c>
      <c r="C122" t="s">
        <v>523</v>
      </c>
      <c r="D122" t="s">
        <v>364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524</v>
      </c>
      <c r="C123" t="s">
        <v>525</v>
      </c>
      <c r="D123" t="s">
        <v>364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526</v>
      </c>
      <c r="C124" t="s">
        <v>527</v>
      </c>
      <c r="D124" t="s">
        <v>364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528</v>
      </c>
      <c r="C125" t="s">
        <v>529</v>
      </c>
      <c r="D125" t="s">
        <v>364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530</v>
      </c>
      <c r="C126" t="s">
        <v>531</v>
      </c>
      <c r="D126" t="s">
        <v>364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532</v>
      </c>
      <c r="C127" t="s">
        <v>533</v>
      </c>
      <c r="D127" t="s">
        <v>364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428</v>
      </c>
      <c r="C128" t="s">
        <v>429</v>
      </c>
      <c r="D128" t="s">
        <v>364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430</v>
      </c>
      <c r="C129" t="s">
        <v>431</v>
      </c>
      <c r="D129" t="s">
        <v>364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432</v>
      </c>
      <c r="C130" t="s">
        <v>433</v>
      </c>
      <c r="D130" t="s">
        <v>364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434</v>
      </c>
      <c r="C131" t="s">
        <v>435</v>
      </c>
      <c r="D131" t="s">
        <v>364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436</v>
      </c>
      <c r="C132" t="s">
        <v>437</v>
      </c>
      <c r="D132" t="s">
        <v>364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438</v>
      </c>
      <c r="C133" s="7" t="s">
        <v>439</v>
      </c>
      <c r="D133" s="7" t="s">
        <v>364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440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441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442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443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444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445</v>
      </c>
      <c r="B143" s="135" t="s">
        <v>265</v>
      </c>
      <c r="C143" s="135" t="s">
        <v>370</v>
      </c>
      <c r="D143" s="135" t="s">
        <v>364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265</v>
      </c>
      <c r="C144" s="135"/>
      <c r="D144" s="135" t="s">
        <v>364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265</v>
      </c>
      <c r="C145" s="135"/>
      <c r="D145" s="135" t="s">
        <v>364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268</v>
      </c>
      <c r="C146" s="135" t="s">
        <v>446</v>
      </c>
      <c r="D146" s="135" t="s">
        <v>364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268</v>
      </c>
      <c r="C147" s="135" t="s">
        <v>447</v>
      </c>
      <c r="D147" s="135" t="s">
        <v>364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268</v>
      </c>
      <c r="C148" s="135"/>
      <c r="D148" s="135" t="s">
        <v>364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268</v>
      </c>
      <c r="C149" s="135"/>
      <c r="D149" s="135" t="s">
        <v>364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271</v>
      </c>
      <c r="C150" s="315" t="s">
        <v>448</v>
      </c>
      <c r="D150" s="135" t="s">
        <v>364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271</v>
      </c>
      <c r="C151" s="315" t="s">
        <v>449</v>
      </c>
      <c r="D151" s="135" t="s">
        <v>364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271</v>
      </c>
      <c r="C152" s="315" t="s">
        <v>450</v>
      </c>
      <c r="D152" s="135" t="s">
        <v>364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451</v>
      </c>
      <c r="C153" s="135"/>
      <c r="D153" s="135" t="s">
        <v>364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451</v>
      </c>
      <c r="C154" s="135"/>
      <c r="D154" s="135" t="s">
        <v>364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355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444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452</v>
      </c>
      <c r="B158" s="135" t="s">
        <v>265</v>
      </c>
      <c r="C158" s="315" t="s">
        <v>370</v>
      </c>
      <c r="D158" s="135" t="s">
        <v>453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265</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265</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268</v>
      </c>
      <c r="C161" s="315" t="s">
        <v>446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268</v>
      </c>
      <c r="C162" s="315" t="s">
        <v>447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268</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268</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451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451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451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451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451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456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457</v>
      </c>
      <c r="B172" s="135" t="s">
        <v>265</v>
      </c>
      <c r="C172" s="135" t="s">
        <v>370</v>
      </c>
      <c r="D172" s="135" t="s">
        <v>364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265</v>
      </c>
      <c r="C173" s="135"/>
      <c r="D173" s="135" t="s">
        <v>364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265</v>
      </c>
      <c r="C174" s="135"/>
      <c r="D174" s="135" t="s">
        <v>364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458</v>
      </c>
      <c r="B176" s="135" t="s">
        <v>265</v>
      </c>
      <c r="C176" s="135" t="s">
        <v>370</v>
      </c>
      <c r="D176" s="135" t="s">
        <v>364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265</v>
      </c>
      <c r="C177" s="135"/>
      <c r="D177" s="135" t="s">
        <v>364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265</v>
      </c>
      <c r="C178" s="135"/>
      <c r="D178" s="135" t="s">
        <v>364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459</v>
      </c>
      <c r="B182" s="19"/>
      <c r="C182" s="19"/>
      <c r="D182" s="19"/>
      <c r="E182" s="15"/>
    </row>
    <row r="183" spans="1:54" ht="15" outlineLevel="1">
      <c r="A183" s="12"/>
      <c r="B183" s="19"/>
      <c r="C183" s="19"/>
      <c r="D183" s="19"/>
      <c r="E183" s="15"/>
    </row>
    <row r="184" spans="1:54" s="4" customFormat="1" outlineLevel="1">
      <c r="A184" s="4" t="s">
        <v>460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461</v>
      </c>
      <c r="B186" s="150" t="s">
        <v>462</v>
      </c>
      <c r="C186" s="6" t="s">
        <v>463</v>
      </c>
      <c r="D186" s="10" t="s">
        <v>375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464</v>
      </c>
      <c r="C187" s="6" t="s">
        <v>465</v>
      </c>
      <c r="D187" s="10" t="s">
        <v>375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466</v>
      </c>
      <c r="B190" s="150" t="s">
        <v>325</v>
      </c>
      <c r="C190" s="19"/>
      <c r="D190" s="135" t="s">
        <v>364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467</v>
      </c>
      <c r="C191" s="19"/>
      <c r="D191" s="135" t="s">
        <v>364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536</v>
      </c>
      <c r="C192" s="19"/>
      <c r="D192" s="135" t="s">
        <v>364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468</v>
      </c>
      <c r="C193" s="19"/>
      <c r="D193" s="135" t="s">
        <v>364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469</v>
      </c>
      <c r="C194" s="19"/>
      <c r="D194" s="135" t="s">
        <v>364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470</v>
      </c>
      <c r="C195" s="19"/>
      <c r="D195" s="135" t="s">
        <v>364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268</v>
      </c>
      <c r="C196" s="19"/>
      <c r="D196" s="135" t="s">
        <v>364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271</v>
      </c>
      <c r="C197" s="19"/>
      <c r="D197" s="135" t="s">
        <v>364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451</v>
      </c>
      <c r="C198" s="19"/>
      <c r="D198" s="135" t="s">
        <v>364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471</v>
      </c>
      <c r="B200" s="150" t="s">
        <v>472</v>
      </c>
      <c r="C200" s="19"/>
      <c r="D200" s="135" t="s">
        <v>364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473</v>
      </c>
      <c r="C201" s="19"/>
      <c r="D201" s="135" t="s">
        <v>364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474</v>
      </c>
      <c r="C202" s="19"/>
      <c r="D202" s="135" t="s">
        <v>364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475</v>
      </c>
      <c r="B204" s="150" t="s">
        <v>476</v>
      </c>
      <c r="C204" s="19"/>
      <c r="D204" s="135" t="s">
        <v>364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477</v>
      </c>
      <c r="C205" s="19"/>
      <c r="D205" s="135" t="s">
        <v>364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478</v>
      </c>
      <c r="C206" s="19"/>
      <c r="D206" s="135" t="s">
        <v>364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537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466</v>
      </c>
      <c r="B210" s="150" t="s">
        <v>538</v>
      </c>
      <c r="C210" s="19"/>
      <c r="D210" s="135" t="s">
        <v>364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467</v>
      </c>
      <c r="C211" s="19"/>
      <c r="D211" s="135" t="s">
        <v>364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536</v>
      </c>
      <c r="C212" s="19"/>
      <c r="D212" s="135" t="s">
        <v>364</v>
      </c>
      <c r="E212" s="21">
        <f>E192-Baseline!E192</f>
        <v>2.3857899157375795E-2</v>
      </c>
      <c r="F212" s="21">
        <f>F77*F186-Baseline!F77*Baseline!F186</f>
        <v>2.4222380353972721E-2</v>
      </c>
      <c r="G212" s="21">
        <f>G77*G186-Baseline!G77*Baseline!G186</f>
        <v>2.4596714102776703E-2</v>
      </c>
      <c r="H212" s="21">
        <f>H77*H186-Baseline!H77*Baseline!H186</f>
        <v>2.4981160102195119E-2</v>
      </c>
      <c r="I212" s="21">
        <f>I77*I186-Baseline!I77*Baseline!I186</f>
        <v>2.5375984908721748E-2</v>
      </c>
      <c r="J212" s="21">
        <f>J77*J186-Baseline!J77*Baseline!J186</f>
        <v>2.57814621177892E-2</v>
      </c>
      <c r="K212" s="21">
        <f>K77*K186-Baseline!K77*Baseline!K186</f>
        <v>2.619787254939877E-2</v>
      </c>
      <c r="L212" s="21">
        <f>L77*L186-Baseline!L77*Baseline!L186</f>
        <v>2.6625504438654107E-2</v>
      </c>
      <c r="M212" s="21">
        <f>M77*M186-Baseline!M77*Baseline!M186</f>
        <v>2.706021260567806E-2</v>
      </c>
      <c r="N212" s="21">
        <f>N77*N186-Baseline!N77*Baseline!N186</f>
        <v>2.7506187720998859E-2</v>
      </c>
      <c r="O212" s="21">
        <f>O77*O186-Baseline!O77*Baseline!O186</f>
        <v>2.7964468847111786E-2</v>
      </c>
      <c r="P212" s="21">
        <f>P77*P186-Baseline!P77*Baseline!P186</f>
        <v>2.8435370020722779E-2</v>
      </c>
      <c r="Q212" s="21">
        <f>Q77*Q186-Baseline!Q77*Baseline!Q186</f>
        <v>2.8919213922905262E-2</v>
      </c>
      <c r="R212" s="21">
        <f>R77*R186-Baseline!R77*Baseline!R186</f>
        <v>2.9415748994900778E-2</v>
      </c>
      <c r="S212" s="21">
        <f>S77*S186-Baseline!S77*Baseline!S186</f>
        <v>2.9925826219735094E-2</v>
      </c>
      <c r="T212" s="21">
        <f>T77*T186-Baseline!T77*Baseline!T186</f>
        <v>3.044989103807717E-2</v>
      </c>
      <c r="U212" s="21">
        <f>U77*U186-Baseline!U77*Baseline!U186</f>
        <v>3.0988302160842276E-2</v>
      </c>
      <c r="V212" s="21">
        <f>V77*V186-Baseline!V77*Baseline!V186</f>
        <v>3.154142811237768E-2</v>
      </c>
      <c r="W212" s="21">
        <f>W77*W186-Baseline!W77*Baseline!W186</f>
        <v>3.2109647477734982E-2</v>
      </c>
      <c r="X212" s="21">
        <f>X77*X186-Baseline!X77*Baseline!X186</f>
        <v>3.269334915686449E-2</v>
      </c>
      <c r="Y212" s="21">
        <f>Y77*Y186-Baseline!Y77*Baseline!Y186</f>
        <v>3.3292932625900912E-2</v>
      </c>
      <c r="Z212" s="21">
        <f>Z77*Z186-Baseline!Z77*Baseline!Z186</f>
        <v>3.3908808205714423E-2</v>
      </c>
      <c r="AA212" s="21">
        <f>AA77*AA186-Baseline!AA77*Baseline!AA186</f>
        <v>3.4541397337906524E-2</v>
      </c>
      <c r="AB212" s="21">
        <f>AB77*AB186-Baseline!AB77*Baseline!AB186</f>
        <v>3.5191132868435081E-2</v>
      </c>
      <c r="AC212" s="21">
        <f>AC77*AC186-Baseline!AC77*Baseline!AC186</f>
        <v>0.12090967146331037</v>
      </c>
      <c r="AD212" s="21">
        <f>AD77*AD186-Baseline!AD77*Baseline!AD186</f>
        <v>0.12149130794799393</v>
      </c>
      <c r="AE212" s="21">
        <f>AE77*AE186-Baseline!AE77*Baseline!AE186</f>
        <v>0.12209256492162078</v>
      </c>
      <c r="AF212" s="21">
        <f>AF77*AF186-Baseline!AF77*Baseline!AF186</f>
        <v>0.12271388858832769</v>
      </c>
      <c r="AG212" s="21">
        <f>AG77*AG186-Baseline!AG77*Baseline!AG186</f>
        <v>0.12335573928638449</v>
      </c>
      <c r="AH212" s="21">
        <f>AH77*AH186-Baseline!AH77*Baseline!AH186</f>
        <v>0.12401859178151739</v>
      </c>
      <c r="AI212" s="21">
        <f>AI77*AI186-Baseline!AI77*Baseline!AI186</f>
        <v>0.12470293557066839</v>
      </c>
      <c r="AJ212" s="21">
        <f>AJ77*AJ186-Baseline!AJ77*Baseline!AJ186</f>
        <v>0.12601805808567756</v>
      </c>
      <c r="AK212" s="21">
        <f>AK77*AK186-Baseline!AK77*Baseline!AK186</f>
        <v>0.12736574504849613</v>
      </c>
      <c r="AL212" s="21">
        <f>AL77*AL186-Baseline!AL77*Baseline!AL186</f>
        <v>0.12874693545011939</v>
      </c>
      <c r="AM212" s="21">
        <f>AM77*AM186-Baseline!AM77*Baseline!AM186</f>
        <v>0.13016259881105657</v>
      </c>
      <c r="AN212" s="21">
        <f>AN77*AN186-Baseline!AN77*Baseline!AN186</f>
        <v>0.13161373610266192</v>
      </c>
      <c r="AO212" s="21">
        <f>AO77*AO186-Baseline!AO77*Baseline!AO186</f>
        <v>0.13310138069841321</v>
      </c>
      <c r="AP212" s="21">
        <f>AP77*AP186-Baseline!AP77*Baseline!AP186</f>
        <v>0.13462659935604612</v>
      </c>
      <c r="AQ212" s="21">
        <f>AQ77*AQ186-Baseline!AQ77*Baseline!AQ186</f>
        <v>0.13619049323148402</v>
      </c>
      <c r="AR212" s="21">
        <f>AR77*AR186-Baseline!AR77*Baseline!AR186</f>
        <v>0.13701101498569687</v>
      </c>
      <c r="AS212" s="21">
        <f>AS77*AS186-Baseline!AS77*Baseline!AS186</f>
        <v>0.1362118836613789</v>
      </c>
      <c r="AT212" s="21">
        <f>AT77*AT186-Baseline!AT77*Baseline!AT186</f>
        <v>0.13544873995944187</v>
      </c>
      <c r="AU212" s="21">
        <f>AU77*AU186-Baseline!AU77*Baseline!AU186</f>
        <v>0.13472058632955194</v>
      </c>
      <c r="AV212" s="21">
        <f>AV77*AV186-Baseline!AV77*Baseline!AV186</f>
        <v>0.13402645447791461</v>
      </c>
      <c r="AW212" s="21">
        <f>AW77*AW186-Baseline!AW77*Baseline!AW186</f>
        <v>0.1333654045159457</v>
      </c>
      <c r="AX212" s="21">
        <f>AX77*AX186-Baseline!AX77*Baseline!AX186</f>
        <v>0.13273652413374146</v>
      </c>
      <c r="AY212" s="21">
        <f>AY77*AY186-Baseline!AY77*Baseline!AY186</f>
        <v>0.13213892779762607</v>
      </c>
      <c r="AZ212" s="21">
        <f>AZ77*AZ186-Baseline!AZ77*Baseline!AZ186</f>
        <v>0.13157175597107401</v>
      </c>
      <c r="BA212" s="21">
        <f>BA77*BA186-Baseline!BA77*Baseline!BA186</f>
        <v>0.1310341743583282</v>
      </c>
      <c r="BB212" s="21">
        <f>BB77*BB186-Baseline!BB77*Baseline!BB186</f>
        <v>0.13049878921995658</v>
      </c>
    </row>
    <row r="213" spans="1:54" outlineLevel="2">
      <c r="A213" s="475"/>
      <c r="B213" s="150" t="s">
        <v>468</v>
      </c>
      <c r="C213" s="19"/>
      <c r="D213" s="135" t="s">
        <v>364</v>
      </c>
      <c r="E213" s="21">
        <f>E193-Baseline!E193</f>
        <v>0.14225504118919821</v>
      </c>
      <c r="F213" s="21">
        <f>F193-Baseline!F193</f>
        <v>0.14699819422869193</v>
      </c>
      <c r="G213" s="21">
        <f>G193-Baseline!G193</f>
        <v>0.15135760195501466</v>
      </c>
      <c r="H213" s="21">
        <f>H193-Baseline!H193</f>
        <v>0.15584363894117775</v>
      </c>
      <c r="I213" s="21">
        <f>I193-Baseline!I193</f>
        <v>0.1609990238712351</v>
      </c>
      <c r="J213" s="21">
        <f>J193-Baseline!J193</f>
        <v>0.16630690229599313</v>
      </c>
      <c r="K213" s="21">
        <f>K193-Baseline!K193</f>
        <v>0.17121660793305901</v>
      </c>
      <c r="L213" s="21">
        <f>L193-Baseline!L193</f>
        <v>0.17683626330475136</v>
      </c>
      <c r="M213" s="21">
        <f>M193-Baseline!M193</f>
        <v>0.18259440742638328</v>
      </c>
      <c r="N213" s="21">
        <f>N193-Baseline!N193</f>
        <v>0.18793835513867418</v>
      </c>
      <c r="O213" s="21">
        <f>O193-Baseline!O193</f>
        <v>0.19403651896213103</v>
      </c>
      <c r="P213" s="21">
        <f>P193-Baseline!P193</f>
        <v>0.20032083182228538</v>
      </c>
      <c r="Q213" s="21">
        <f>Q193-Baseline!Q193</f>
        <v>0.20679761798140528</v>
      </c>
      <c r="R213" s="21">
        <f>R193-Baseline!R193</f>
        <v>0.21409335026571782</v>
      </c>
      <c r="S213" s="21">
        <f>S193-Baseline!S193</f>
        <v>0.22098079967341366</v>
      </c>
      <c r="T213" s="21">
        <f>T193-Baseline!T193</f>
        <v>0.22808125581385488</v>
      </c>
      <c r="U213" s="21">
        <f>U193-Baseline!U193</f>
        <v>0.23540189571053227</v>
      </c>
      <c r="V213" s="21">
        <f>V193-Baseline!V193</f>
        <v>0.24361940829555062</v>
      </c>
      <c r="W213" s="21">
        <f>W193-Baseline!W193</f>
        <v>0.25141492235570384</v>
      </c>
      <c r="X213" s="21">
        <f>X193-Baseline!X193</f>
        <v>0.26014760238300128</v>
      </c>
      <c r="Y213" s="21">
        <f>Y193-Baseline!Y193</f>
        <v>0.26845085763882853</v>
      </c>
      <c r="Z213" s="21">
        <f>Z193-Baseline!Z193</f>
        <v>0.27773395445080423</v>
      </c>
      <c r="AA213" s="21">
        <f>AA193-Baseline!AA193</f>
        <v>0.28731289410264815</v>
      </c>
      <c r="AB213" s="21">
        <f>AB193-Baseline!AB193</f>
        <v>0.29719771575410137</v>
      </c>
      <c r="AC213" s="21">
        <f>AC193-Baseline!AC193</f>
        <v>1.0359189383166794</v>
      </c>
      <c r="AD213" s="21">
        <f>AD193-Baseline!AD193</f>
        <v>1.0559174695420896</v>
      </c>
      <c r="AE213" s="21">
        <f>AE193-Baseline!AE193</f>
        <v>1.0764871112109617</v>
      </c>
      <c r="AF213" s="21">
        <f>AF193-Baseline!AF193</f>
        <v>1.0973023895058669</v>
      </c>
      <c r="AG213" s="21">
        <f>AG193-Baseline!AG193</f>
        <v>1.1184046066914699</v>
      </c>
      <c r="AH213" s="21">
        <f>AH193-Baseline!AH193</f>
        <v>1.1398447120993711</v>
      </c>
      <c r="AI213" s="21">
        <f>AI193-Baseline!AI193</f>
        <v>1.1616924646168385</v>
      </c>
      <c r="AJ213" s="21">
        <f>AJ193-Baseline!AJ193</f>
        <v>1.1896717115358151</v>
      </c>
      <c r="AK213" s="21">
        <f>AK193-Baseline!AK193</f>
        <v>1.218272078953728</v>
      </c>
      <c r="AL213" s="21">
        <f>AL193-Baseline!AL193</f>
        <v>1.2475313816723346</v>
      </c>
      <c r="AM213" s="21">
        <f>AM193-Baseline!AM193</f>
        <v>1.2774781983720838</v>
      </c>
      <c r="AN213" s="21">
        <f>AN193-Baseline!AN193</f>
        <v>1.308133786691992</v>
      </c>
      <c r="AO213" s="21">
        <f>AO193-Baseline!AO193</f>
        <v>1.3395162961017879</v>
      </c>
      <c r="AP213" s="21">
        <f>AP193-Baseline!AP193</f>
        <v>1.3716510797163943</v>
      </c>
      <c r="AQ213" s="21">
        <f>AQ193-Baseline!AQ193</f>
        <v>1.4045660115894545</v>
      </c>
      <c r="AR213" s="21">
        <f>AR193-Baseline!AR193</f>
        <v>1.4301122885577928</v>
      </c>
      <c r="AS213" s="21">
        <f>AS193-Baseline!AS193</f>
        <v>1.4387552023462555</v>
      </c>
      <c r="AT213" s="21">
        <f>AT193-Baseline!AT193</f>
        <v>1.4475830899085405</v>
      </c>
      <c r="AU213" s="21">
        <f>AU193-Baseline!AU193</f>
        <v>1.4565990403385134</v>
      </c>
      <c r="AV213" s="21">
        <f>AV193-Baseline!AV193</f>
        <v>1.4658056459185282</v>
      </c>
      <c r="AW213" s="21">
        <f>AW193-Baseline!AW193</f>
        <v>1.4752050711093727</v>
      </c>
      <c r="AX213" s="21">
        <f>AX193-Baseline!AX193</f>
        <v>1.4847994389461294</v>
      </c>
      <c r="AY213" s="21">
        <f>AY193-Baseline!AY193</f>
        <v>1.4945908174187932</v>
      </c>
      <c r="AZ213" s="21">
        <f>AZ193-Baseline!AZ193</f>
        <v>1.5045811128429316</v>
      </c>
      <c r="BA213" s="21">
        <f>BA193-Baseline!BA193</f>
        <v>1.5147720417734367</v>
      </c>
      <c r="BB213" s="21">
        <f>BB193-Baseline!BB193</f>
        <v>1.5248545660332373</v>
      </c>
    </row>
    <row r="214" spans="1:54" outlineLevel="2">
      <c r="A214" s="475"/>
      <c r="B214" s="150" t="s">
        <v>469</v>
      </c>
      <c r="C214" s="19"/>
      <c r="D214" s="135" t="s">
        <v>364</v>
      </c>
      <c r="E214" s="21">
        <f>E194-Baseline!E194</f>
        <v>7.1240089539920601E-2</v>
      </c>
      <c r="F214" s="21">
        <f>F194-Baseline!F194</f>
        <v>7.3429884813522334E-2</v>
      </c>
      <c r="G214" s="21">
        <f>G194-Baseline!G194</f>
        <v>7.5700176167785918E-2</v>
      </c>
      <c r="H214" s="21">
        <f>H194-Baseline!H194</f>
        <v>7.8054180653624045E-2</v>
      </c>
      <c r="I214" s="21">
        <f>I194-Baseline!I194</f>
        <v>8.0495248099930528E-2</v>
      </c>
      <c r="J214" s="21">
        <f>J194-Baseline!J194</f>
        <v>8.3026866758726378E-2</v>
      </c>
      <c r="K214" s="21">
        <f>K194-Baseline!K194</f>
        <v>8.5652668913545546E-2</v>
      </c>
      <c r="L214" s="21">
        <f>L194-Baseline!L194</f>
        <v>8.8376437107818145E-2</v>
      </c>
      <c r="M214" s="21">
        <f>M194-Baseline!M194</f>
        <v>9.1187144991535019E-2</v>
      </c>
      <c r="N214" s="21">
        <f>N194-Baseline!N194</f>
        <v>9.4101508642244994E-2</v>
      </c>
      <c r="O214" s="21">
        <f>O194-Baseline!O194</f>
        <v>9.7126229114206097E-2</v>
      </c>
      <c r="P214" s="21">
        <f>P194-Baseline!P194</f>
        <v>0.10026574991422364</v>
      </c>
      <c r="Q214" s="21">
        <f>Q194-Baseline!Q194</f>
        <v>0.10352469885089502</v>
      </c>
      <c r="R214" s="21">
        <f>R194-Baseline!R194</f>
        <v>0.10690577655397586</v>
      </c>
      <c r="S214" s="21">
        <f>S194-Baseline!S194</f>
        <v>0.11039094558630715</v>
      </c>
      <c r="T214" s="21">
        <f>T194-Baseline!T194</f>
        <v>0.11400898754470451</v>
      </c>
      <c r="U214" s="21">
        <f>U194-Baseline!U194</f>
        <v>0.11776525320921176</v>
      </c>
      <c r="V214" s="21">
        <f>V194-Baseline!V194</f>
        <v>0.12166531467246944</v>
      </c>
      <c r="W214" s="21">
        <f>W194-Baseline!W194</f>
        <v>0.12571497412344632</v>
      </c>
      <c r="X214" s="21">
        <f>X194-Baseline!X194</f>
        <v>0.12992027393930486</v>
      </c>
      <c r="Y214" s="21">
        <f>Y194-Baseline!Y194</f>
        <v>0.1342875063141192</v>
      </c>
      <c r="Z214" s="21">
        <f>Z194-Baseline!Z194</f>
        <v>0.13882322376651668</v>
      </c>
      <c r="AA214" s="21">
        <f>AA194-Baseline!AA194</f>
        <v>0.14353424994569799</v>
      </c>
      <c r="AB214" s="21">
        <f>AB194-Baseline!AB194</f>
        <v>0.1484276911090113</v>
      </c>
      <c r="AC214" s="21">
        <f>AC194-Baseline!AC194</f>
        <v>0.51728442469918268</v>
      </c>
      <c r="AD214" s="21">
        <f>AD194-Baseline!AD194</f>
        <v>0.52718717854764774</v>
      </c>
      <c r="AE214" s="21">
        <f>AE194-Baseline!AE194</f>
        <v>0.53727534149064449</v>
      </c>
      <c r="AF214" s="21">
        <f>AF194-Baseline!AF194</f>
        <v>0.54752954386548014</v>
      </c>
      <c r="AG214" s="21">
        <f>AG194-Baseline!AG194</f>
        <v>0.55794092789346506</v>
      </c>
      <c r="AH214" s="21">
        <f>AH194-Baseline!AH194</f>
        <v>0.56851579996952084</v>
      </c>
      <c r="AI214" s="21">
        <f>AI194-Baseline!AI194</f>
        <v>0.579283600775654</v>
      </c>
      <c r="AJ214" s="21">
        <f>AJ194-Baseline!AJ194</f>
        <v>0.59310473185313761</v>
      </c>
      <c r="AK214" s="21">
        <f>AK194-Baseline!AK194</f>
        <v>0.60723966931983386</v>
      </c>
      <c r="AL214" s="21">
        <f>AL194-Baseline!AL194</f>
        <v>0.62169989460967778</v>
      </c>
      <c r="AM214" s="21">
        <f>AM194-Baseline!AM194</f>
        <v>0.63649830245696948</v>
      </c>
      <c r="AN214" s="21">
        <f>AN194-Baseline!AN194</f>
        <v>0.65164669376564499</v>
      </c>
      <c r="AO214" s="21">
        <f>AO194-Baseline!AO194</f>
        <v>0.66715512984216796</v>
      </c>
      <c r="AP214" s="21">
        <f>AP194-Baseline!AP194</f>
        <v>0.68303588747440858</v>
      </c>
      <c r="AQ214" s="21">
        <f>AQ194-Baseline!AQ194</f>
        <v>0.6993019225880881</v>
      </c>
      <c r="AR214" s="21">
        <f>AR194-Baseline!AR194</f>
        <v>0.7118969759722158</v>
      </c>
      <c r="AS214" s="21">
        <f>AS194-Baseline!AS194</f>
        <v>0.71607777132484396</v>
      </c>
      <c r="AT214" s="21">
        <f>AT194-Baseline!AT194</f>
        <v>0.7203520904708508</v>
      </c>
      <c r="AU214" s="21">
        <f>AU194-Baseline!AU194</f>
        <v>0.72472126559194339</v>
      </c>
      <c r="AV214" s="21">
        <f>AV194-Baseline!AV194</f>
        <v>0.72918647878344955</v>
      </c>
      <c r="AW214" s="21">
        <f>AW194-Baseline!AW194</f>
        <v>0.73374877888345036</v>
      </c>
      <c r="AX214" s="21">
        <f>AX194-Baseline!AX194</f>
        <v>0.73840914438019389</v>
      </c>
      <c r="AY214" s="21">
        <f>AY194-Baseline!AY194</f>
        <v>0.74316850561456349</v>
      </c>
      <c r="AZ214" s="21">
        <f>AZ194-Baseline!AZ194</f>
        <v>0.74802772761392522</v>
      </c>
      <c r="BA214" s="21">
        <f>BA194-Baseline!BA194</f>
        <v>0.7529875969096157</v>
      </c>
      <c r="BB214" s="21">
        <f>BB194-Baseline!BB194</f>
        <v>0.75789444647533522</v>
      </c>
    </row>
    <row r="215" spans="1:54" outlineLevel="2">
      <c r="A215" s="475"/>
      <c r="B215" s="150" t="s">
        <v>470</v>
      </c>
      <c r="C215" s="19"/>
      <c r="D215" s="135" t="s">
        <v>364</v>
      </c>
      <c r="E215" s="21">
        <f>E195-Baseline!E195</f>
        <v>0.21372026856913723</v>
      </c>
      <c r="F215" s="21">
        <f>F195-Baseline!F195</f>
        <v>0.22028965438916903</v>
      </c>
      <c r="G215" s="21">
        <f>G195-Baseline!G195</f>
        <v>0.22710052850335777</v>
      </c>
      <c r="H215" s="21">
        <f>H195-Baseline!H195</f>
        <v>0.23416254196087213</v>
      </c>
      <c r="I215" s="21">
        <f>I195-Baseline!I195</f>
        <v>0.24148574429979153</v>
      </c>
      <c r="J215" s="21">
        <f>J195-Baseline!J195</f>
        <v>0.24908060022147291</v>
      </c>
      <c r="K215" s="21">
        <f>K195-Baseline!K195</f>
        <v>0.25695800674063662</v>
      </c>
      <c r="L215" s="21">
        <f>L195-Baseline!L195</f>
        <v>0.26512931132345441</v>
      </c>
      <c r="M215" s="21">
        <f>M195-Baseline!M195</f>
        <v>0.27356143491718543</v>
      </c>
      <c r="N215" s="21">
        <f>N195-Baseline!N195</f>
        <v>0.28230452586836896</v>
      </c>
      <c r="O215" s="21">
        <f>O195-Baseline!O195</f>
        <v>0.29137868734261829</v>
      </c>
      <c r="P215" s="21">
        <f>P195-Baseline!P195</f>
        <v>0.30079724980300848</v>
      </c>
      <c r="Q215" s="21">
        <f>Q195-Baseline!Q195</f>
        <v>0.31057409655268509</v>
      </c>
      <c r="R215" s="21">
        <f>R195-Baseline!R195</f>
        <v>0.32071732966192751</v>
      </c>
      <c r="S215" s="21">
        <f>S195-Baseline!S195</f>
        <v>0.33117283669542114</v>
      </c>
      <c r="T215" s="21">
        <f>T195-Baseline!T195</f>
        <v>0.34202696256950121</v>
      </c>
      <c r="U215" s="21">
        <f>U195-Baseline!U195</f>
        <v>0.35329575969339</v>
      </c>
      <c r="V215" s="21">
        <f>V195-Baseline!V195</f>
        <v>0.36499594395047985</v>
      </c>
      <c r="W215" s="21">
        <f>W195-Baseline!W195</f>
        <v>0.37714492237033898</v>
      </c>
      <c r="X215" s="21">
        <f>X195-Baseline!X195</f>
        <v>0.38976082181791455</v>
      </c>
      <c r="Y215" s="21">
        <f>Y195-Baseline!Y195</f>
        <v>0.40286251894235764</v>
      </c>
      <c r="Z215" s="21">
        <f>Z195-Baseline!Z195</f>
        <v>0.41646967122759826</v>
      </c>
      <c r="AA215" s="21">
        <f>AA195-Baseline!AA195</f>
        <v>0.43060274991038805</v>
      </c>
      <c r="AB215" s="21">
        <f>AB195-Baseline!AB195</f>
        <v>0.44528307332703387</v>
      </c>
      <c r="AC215" s="21">
        <f>AC195-Baseline!AC195</f>
        <v>1.5518532741122084</v>
      </c>
      <c r="AD215" s="21">
        <f>AD195-Baseline!AD195</f>
        <v>1.5815615356745099</v>
      </c>
      <c r="AE215" s="21">
        <f>AE195-Baseline!AE195</f>
        <v>1.6118260245242608</v>
      </c>
      <c r="AF215" s="21">
        <f>AF195-Baseline!AF195</f>
        <v>1.6425886316745852</v>
      </c>
      <c r="AG215" s="21">
        <f>AG195-Baseline!AG195</f>
        <v>1.6738227837377977</v>
      </c>
      <c r="AH215" s="21">
        <f>AH195-Baseline!AH195</f>
        <v>1.7055473999805959</v>
      </c>
      <c r="AI215" s="21">
        <f>AI195-Baseline!AI195</f>
        <v>1.737850802410519</v>
      </c>
      <c r="AJ215" s="21">
        <f>AJ195-Baseline!AJ195</f>
        <v>1.7793141956522629</v>
      </c>
      <c r="AK215" s="21">
        <f>AK195-Baseline!AK195</f>
        <v>1.8217190080597354</v>
      </c>
      <c r="AL215" s="21">
        <f>AL195-Baseline!AL195</f>
        <v>1.8650996839364393</v>
      </c>
      <c r="AM215" s="21">
        <f>AM195-Baseline!AM195</f>
        <v>1.9094949074889034</v>
      </c>
      <c r="AN215" s="21">
        <f>AN195-Baseline!AN195</f>
        <v>1.9549400814244102</v>
      </c>
      <c r="AO215" s="21">
        <f>AO195-Baseline!AO195</f>
        <v>2.0014653896632124</v>
      </c>
      <c r="AP215" s="21">
        <f>AP195-Baseline!AP195</f>
        <v>2.0491076625694569</v>
      </c>
      <c r="AQ215" s="21">
        <f>AQ195-Baseline!AQ195</f>
        <v>2.0979057679205084</v>
      </c>
      <c r="AR215" s="21">
        <f>AR195-Baseline!AR195</f>
        <v>2.1356909280822984</v>
      </c>
      <c r="AS215" s="21">
        <f>AS195-Baseline!AS195</f>
        <v>2.1482333141474195</v>
      </c>
      <c r="AT215" s="21">
        <f>AT195-Baseline!AT195</f>
        <v>2.1610562715926385</v>
      </c>
      <c r="AU215" s="21">
        <f>AU195-Baseline!AU195</f>
        <v>2.1741637969631209</v>
      </c>
      <c r="AV215" s="21">
        <f>AV195-Baseline!AV195</f>
        <v>2.1875594365448197</v>
      </c>
      <c r="AW215" s="21">
        <f>AW195-Baseline!AW195</f>
        <v>2.2012463368519506</v>
      </c>
      <c r="AX215" s="21">
        <f>AX195-Baseline!AX195</f>
        <v>2.2152274333492663</v>
      </c>
      <c r="AY215" s="21">
        <f>AY195-Baseline!AY195</f>
        <v>2.2295055170594456</v>
      </c>
      <c r="AZ215" s="21">
        <f>AZ195-Baseline!AZ195</f>
        <v>2.2440831830645842</v>
      </c>
      <c r="BA215" s="21">
        <f>BA195-Baseline!BA195</f>
        <v>2.25896279095869</v>
      </c>
      <c r="BB215" s="21">
        <f>BB195-Baseline!BB195</f>
        <v>2.2736833396628189</v>
      </c>
    </row>
    <row r="216" spans="1:54" outlineLevel="2">
      <c r="A216" s="475"/>
      <c r="B216" s="150" t="s">
        <v>268</v>
      </c>
      <c r="C216" s="19"/>
      <c r="D216" s="135" t="s">
        <v>364</v>
      </c>
      <c r="E216" s="21">
        <f>E196-Baseline!E196</f>
        <v>7.1625827032577596E-2</v>
      </c>
      <c r="F216" s="21">
        <f>F196-Baseline!F196</f>
        <v>7.3110717358147642E-2</v>
      </c>
      <c r="G216" s="21">
        <f>G196-Baseline!G196</f>
        <v>7.4630559664263282E-2</v>
      </c>
      <c r="H216" s="21">
        <f>H196-Baseline!H196</f>
        <v>7.6186329098675953E-2</v>
      </c>
      <c r="I216" s="21">
        <f>I196-Baseline!I196</f>
        <v>7.777903409140112E-2</v>
      </c>
      <c r="J216" s="21">
        <f>J196-Baseline!J196</f>
        <v>7.9409717675039099E-2</v>
      </c>
      <c r="K216" s="21">
        <f>K196-Baseline!K196</f>
        <v>8.1079458862323206E-2</v>
      </c>
      <c r="L216" s="21">
        <f>L196-Baseline!L196</f>
        <v>8.2789374083480471E-2</v>
      </c>
      <c r="M216" s="21">
        <f>M196-Baseline!M196</f>
        <v>8.36628425000117E-2</v>
      </c>
      <c r="N216" s="21">
        <f>N196-Baseline!N196</f>
        <v>8.4432584837557889E-2</v>
      </c>
      <c r="O216" s="21">
        <f>O196-Baseline!O196</f>
        <v>8.5241707124731989E-2</v>
      </c>
      <c r="P216" s="21">
        <f>P196-Baseline!P196</f>
        <v>8.6091188597216206E-2</v>
      </c>
      <c r="Q216" s="21">
        <f>Q196-Baseline!Q196</f>
        <v>8.6982051649411321E-2</v>
      </c>
      <c r="R216" s="21">
        <f>R196-Baseline!R196</f>
        <v>8.7787831773006239E-2</v>
      </c>
      <c r="S216" s="21">
        <f>S196-Baseline!S196</f>
        <v>8.8615925981454999E-2</v>
      </c>
      <c r="T216" s="21">
        <f>T196-Baseline!T196</f>
        <v>8.9488109112003972E-2</v>
      </c>
      <c r="U216" s="21">
        <f>U196-Baseline!U196</f>
        <v>9.0405550698825568E-2</v>
      </c>
      <c r="V216" s="21">
        <f>V196-Baseline!V196</f>
        <v>9.1369472740787661E-2</v>
      </c>
      <c r="W216" s="21">
        <f>W196-Baseline!W196</f>
        <v>9.2381151892486232E-2</v>
      </c>
      <c r="X216" s="21">
        <f>X196-Baseline!X196</f>
        <v>9.3441921755814436E-2</v>
      </c>
      <c r="Y216" s="21">
        <f>Y196-Baseline!Y196</f>
        <v>9.455317527667656E-2</v>
      </c>
      <c r="Z216" s="21">
        <f>Z196-Baseline!Z196</f>
        <v>9.5716367251670514E-2</v>
      </c>
      <c r="AA216" s="21">
        <f>AA196-Baseline!AA196</f>
        <v>9.6933016949786399E-2</v>
      </c>
      <c r="AB216" s="21">
        <f>AB196-Baseline!AB196</f>
        <v>9.8204710854402841E-2</v>
      </c>
      <c r="AC216" s="21">
        <f>AC196-Baseline!AC196</f>
        <v>0.345493637661553</v>
      </c>
      <c r="AD216" s="21">
        <f>AD196-Baseline!AD196</f>
        <v>0.34324557804629069</v>
      </c>
      <c r="AE216" s="21">
        <f>AE196-Baseline!AE196</f>
        <v>0.34111147222435978</v>
      </c>
      <c r="AF216" s="21">
        <f>AF196-Baseline!AF196</f>
        <v>0.33909241170674831</v>
      </c>
      <c r="AG216" s="21">
        <f>AG196-Baseline!AG196</f>
        <v>0.33718958266782478</v>
      </c>
      <c r="AH216" s="21">
        <f>AH196-Baseline!AH196</f>
        <v>0.33540426936123674</v>
      </c>
      <c r="AI216" s="21">
        <f>AI196-Baseline!AI196</f>
        <v>0.33373785770319025</v>
      </c>
      <c r="AJ216" s="21">
        <f>AJ196-Baseline!AJ196</f>
        <v>0.33289370358798814</v>
      </c>
      <c r="AK216" s="21">
        <f>AK196-Baseline!AK196</f>
        <v>0.33216700227740059</v>
      </c>
      <c r="AL216" s="21">
        <f>AL196-Baseline!AL196</f>
        <v>0.33156023777853233</v>
      </c>
      <c r="AM216" s="21">
        <f>AM196-Baseline!AM196</f>
        <v>0.33107603073224295</v>
      </c>
      <c r="AN216" s="21">
        <f>AN196-Baseline!AN196</f>
        <v>0.33071714434591715</v>
      </c>
      <c r="AO216" s="21">
        <f>AO196-Baseline!AO196</f>
        <v>0.33048649061388524</v>
      </c>
      <c r="AP216" s="21">
        <f>AP196-Baseline!AP196</f>
        <v>0.33038713683933063</v>
      </c>
      <c r="AQ216" s="21">
        <f>AQ196-Baseline!AQ196</f>
        <v>0.33042231247218484</v>
      </c>
      <c r="AR216" s="21">
        <f>AR196-Baseline!AR196</f>
        <v>0.32998307860283532</v>
      </c>
      <c r="AS216" s="21">
        <f>AS196-Baseline!AS196</f>
        <v>0.32834427128702487</v>
      </c>
      <c r="AT216" s="21">
        <f>AT196-Baseline!AT196</f>
        <v>0.32677977105085104</v>
      </c>
      <c r="AU216" s="21">
        <f>AU196-Baseline!AU196</f>
        <v>0.32528975647835218</v>
      </c>
      <c r="AV216" s="21">
        <f>AV196-Baseline!AV196</f>
        <v>0.32387442741853967</v>
      </c>
      <c r="AW216" s="21">
        <f>AW196-Baseline!AW196</f>
        <v>0.32253400520894521</v>
      </c>
      <c r="AX216" s="21">
        <f>AX196-Baseline!AX196</f>
        <v>0.32126873290667973</v>
      </c>
      <c r="AY216" s="21">
        <f>AY196-Baseline!AY196</f>
        <v>0.32007887552712733</v>
      </c>
      <c r="AZ216" s="21">
        <f>AZ196-Baseline!AZ196</f>
        <v>0.31896472029039802</v>
      </c>
      <c r="BA216" s="21">
        <f>BA196-Baseline!BA196</f>
        <v>0.31792657687566744</v>
      </c>
      <c r="BB216" s="21">
        <f>BB196-Baseline!BB196</f>
        <v>0.31689181233540487</v>
      </c>
    </row>
    <row r="217" spans="1:54" outlineLevel="2">
      <c r="A217" s="475"/>
      <c r="B217" s="150" t="s">
        <v>271</v>
      </c>
      <c r="C217" s="19"/>
      <c r="D217" s="135"/>
      <c r="E217" s="21">
        <f>E197-Baseline!E197</f>
        <v>1.1818278496085028</v>
      </c>
      <c r="F217" s="21">
        <f>F197-Baseline!F197</f>
        <v>1.181432419300428</v>
      </c>
      <c r="G217" s="21">
        <f>G197-Baseline!G197</f>
        <v>1.1810669924447634</v>
      </c>
      <c r="H217" s="21">
        <f>H197-Baseline!H197</f>
        <v>1.1807318844106889</v>
      </c>
      <c r="I217" s="21">
        <f>I197-Baseline!I197</f>
        <v>1.1804274342298524</v>
      </c>
      <c r="J217" s="21">
        <f>J197-Baseline!J197</f>
        <v>1.1801540047027972</v>
      </c>
      <c r="K217" s="21">
        <f>K197-Baseline!K197</f>
        <v>1.1799119825257127</v>
      </c>
      <c r="L217" s="21">
        <f>L197-Baseline!L197</f>
        <v>1.1797017784374542</v>
      </c>
      <c r="M217" s="21">
        <f>M197-Baseline!M197</f>
        <v>1.1519162538594927</v>
      </c>
      <c r="N217" s="21">
        <f>N197-Baseline!N197</f>
        <v>1.1207194320242773</v>
      </c>
      <c r="O217" s="21">
        <f>O197-Baseline!O197</f>
        <v>1.0906335934638012</v>
      </c>
      <c r="P217" s="21">
        <f>P197-Baseline!P197</f>
        <v>1.0616227760141412</v>
      </c>
      <c r="Q217" s="21">
        <f>Q197-Baseline!Q197</f>
        <v>1.0336522759304845</v>
      </c>
      <c r="R217" s="21">
        <f>R197-Baseline!R197</f>
        <v>1.0051463427060754</v>
      </c>
      <c r="S217" s="21">
        <f>S197-Baseline!S197</f>
        <v>0.9774225337764072</v>
      </c>
      <c r="T217" s="21">
        <f>T197-Baseline!T197</f>
        <v>0.95070228351592445</v>
      </c>
      <c r="U217" s="21">
        <f>U197-Baseline!U197</f>
        <v>0.92495348413488931</v>
      </c>
      <c r="V217" s="21">
        <f>V197-Baseline!V197</f>
        <v>0.90014516180844117</v>
      </c>
      <c r="W217" s="21">
        <f>W197-Baseline!W197</f>
        <v>0.87624743960192575</v>
      </c>
      <c r="X217" s="21">
        <f>X197-Baseline!X197</f>
        <v>0.85323150168352679</v>
      </c>
      <c r="Y217" s="21">
        <f>Y197-Baseline!Y197</f>
        <v>0.8310587827574093</v>
      </c>
      <c r="Z217" s="21">
        <f>Z197-Baseline!Z197</f>
        <v>0.80969556565027212</v>
      </c>
      <c r="AA217" s="21">
        <f>AA197-Baseline!AA197</f>
        <v>0.78913391430580138</v>
      </c>
      <c r="AB217" s="21">
        <f>AB197-Baseline!AB197</f>
        <v>0.76934889680421381</v>
      </c>
      <c r="AC217" s="21">
        <f>AC197-Baseline!AC197</f>
        <v>6.0371397456825955</v>
      </c>
      <c r="AD217" s="21">
        <f>AD197-Baseline!AD197</f>
        <v>5.843474412325401</v>
      </c>
      <c r="AE217" s="21">
        <f>AE197-Baseline!AE197</f>
        <v>5.6564433683328446</v>
      </c>
      <c r="AF217" s="21">
        <f>AF197-Baseline!AF197</f>
        <v>5.4758246809486346</v>
      </c>
      <c r="AG217" s="21">
        <f>AG197-Baseline!AG197</f>
        <v>5.3014039859847122</v>
      </c>
      <c r="AH217" s="21">
        <f>AH197-Baseline!AH197</f>
        <v>5.1329742335578459</v>
      </c>
      <c r="AI217" s="21">
        <f>AI197-Baseline!AI197</f>
        <v>4.9703354424687571</v>
      </c>
      <c r="AJ217" s="21">
        <f>AJ197-Baseline!AJ197</f>
        <v>4.8366599700343933</v>
      </c>
      <c r="AK217" s="21">
        <f>AK197-Baseline!AK197</f>
        <v>4.7070334800762907</v>
      </c>
      <c r="AL217" s="21">
        <f>AL197-Baseline!AL197</f>
        <v>4.5813421537760206</v>
      </c>
      <c r="AM217" s="21">
        <f>AM197-Baseline!AM197</f>
        <v>4.4594756134038347</v>
      </c>
      <c r="AN217" s="21">
        <f>AN197-Baseline!AN197</f>
        <v>4.3413268260329865</v>
      </c>
      <c r="AO217" s="21">
        <f>AO197-Baseline!AO197</f>
        <v>4.2267920101820904</v>
      </c>
      <c r="AP217" s="21">
        <f>AP197-Baseline!AP197</f>
        <v>4.1157705453040396</v>
      </c>
      <c r="AQ217" s="21">
        <f>AQ197-Baseline!AQ197</f>
        <v>4.0081648840426531</v>
      </c>
      <c r="AR217" s="21">
        <f>AR197-Baseline!AR197</f>
        <v>3.9021770999811767</v>
      </c>
      <c r="AS217" s="21">
        <f>AS197-Baseline!AS197</f>
        <v>3.7958071418098145</v>
      </c>
      <c r="AT217" s="21">
        <f>AT197-Baseline!AT197</f>
        <v>3.6925644446888626</v>
      </c>
      <c r="AU217" s="21">
        <f>AU197-Baseline!AU197</f>
        <v>3.5923580420223504</v>
      </c>
      <c r="AV217" s="21">
        <f>AV197-Baseline!AV197</f>
        <v>3.4950996172855349</v>
      </c>
      <c r="AW217" s="21">
        <f>AW197-Baseline!AW197</f>
        <v>3.400703426843287</v>
      </c>
      <c r="AX217" s="21">
        <f>AX197-Baseline!AX197</f>
        <v>3.3090862250165829</v>
      </c>
      <c r="AY217" s="21">
        <f>AY197-Baseline!AY197</f>
        <v>3.2201671913316434</v>
      </c>
      <c r="AZ217" s="21">
        <f>AZ197-Baseline!AZ197</f>
        <v>3.1338440477400744</v>
      </c>
      <c r="BA217" s="21">
        <f>BA197-Baseline!BA197</f>
        <v>3.0500279598650413</v>
      </c>
      <c r="BB217" s="21">
        <f>BB197-Baseline!BB197</f>
        <v>2.9685600025633878</v>
      </c>
    </row>
    <row r="218" spans="1:54" outlineLevel="2">
      <c r="A218" s="476"/>
      <c r="B218" s="150" t="s">
        <v>451</v>
      </c>
      <c r="C218" s="19"/>
      <c r="D218" s="135" t="s">
        <v>364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471</v>
      </c>
      <c r="B220" s="150" t="s">
        <v>472</v>
      </c>
      <c r="C220" s="19"/>
      <c r="D220" s="135" t="s">
        <v>364</v>
      </c>
      <c r="E220" s="21">
        <f>E200-Baseline!E200</f>
        <v>1.4195666169876544</v>
      </c>
      <c r="F220" s="21">
        <f>F200-Baseline!F200</f>
        <v>1.4257637112412402</v>
      </c>
      <c r="G220" s="21">
        <f>G200-Baseline!G200</f>
        <v>1.431651868166818</v>
      </c>
      <c r="H220" s="21">
        <f>H200-Baseline!H200</f>
        <v>1.4377430125527377</v>
      </c>
      <c r="I220" s="21">
        <f>I200-Baseline!I200</f>
        <v>1.4445814771012104</v>
      </c>
      <c r="J220" s="21">
        <f>J200-Baseline!J200</f>
        <v>1.4516520867916185</v>
      </c>
      <c r="K220" s="21">
        <f>K200-Baseline!K200</f>
        <v>1.4584059218704937</v>
      </c>
      <c r="L220" s="21">
        <f>L200-Baseline!L200</f>
        <v>1.46595292026434</v>
      </c>
      <c r="M220" s="21">
        <f>M200-Baseline!M200</f>
        <v>1.4452337163915656</v>
      </c>
      <c r="N220" s="21">
        <f>N200-Baseline!N200</f>
        <v>1.4205965597215082</v>
      </c>
      <c r="O220" s="21">
        <f>O200-Baseline!O200</f>
        <v>1.397876288397776</v>
      </c>
      <c r="P220" s="21">
        <f>P200-Baseline!P200</f>
        <v>1.3764701664543657</v>
      </c>
      <c r="Q220" s="21">
        <f>Q200-Baseline!Q200</f>
        <v>1.3563511594842064</v>
      </c>
      <c r="R220" s="21">
        <f>R200-Baseline!R200</f>
        <v>1.3364432737397003</v>
      </c>
      <c r="S220" s="21">
        <f>S200-Baseline!S200</f>
        <v>1.316945085651011</v>
      </c>
      <c r="T220" s="21">
        <f>T200-Baseline!T200</f>
        <v>1.2987215394798604</v>
      </c>
      <c r="U220" s="21">
        <f>U200-Baseline!U200</f>
        <v>1.2817492327050894</v>
      </c>
      <c r="V220" s="21">
        <f>V200-Baseline!V200</f>
        <v>1.266675470957157</v>
      </c>
      <c r="W220" s="21">
        <f>W200-Baseline!W200</f>
        <v>1.2521531613278509</v>
      </c>
      <c r="X220" s="21">
        <f>X200-Baseline!X200</f>
        <v>1.239514374979207</v>
      </c>
      <c r="Y220" s="21">
        <f>Y200-Baseline!Y200</f>
        <v>1.2273557482988153</v>
      </c>
      <c r="Z220" s="21">
        <f>Z200-Baseline!Z200</f>
        <v>1.2170546955584611</v>
      </c>
      <c r="AA220" s="21">
        <f>AA200-Baseline!AA200</f>
        <v>1.2079212226961424</v>
      </c>
      <c r="AB220" s="21">
        <f>AB200-Baseline!AB200</f>
        <v>1.1999424562811531</v>
      </c>
      <c r="AC220" s="21">
        <f>AC200-Baseline!AC200</f>
        <v>7.5394619931241387</v>
      </c>
      <c r="AD220" s="21">
        <f>AD200-Baseline!AD200</f>
        <v>7.3641287678617751</v>
      </c>
      <c r="AE220" s="21">
        <f>AE200-Baseline!AE200</f>
        <v>7.1961345166897868</v>
      </c>
      <c r="AF220" s="21">
        <f>AF200-Baseline!AF200</f>
        <v>7.0349333707495774</v>
      </c>
      <c r="AG220" s="21">
        <f>AG200-Baseline!AG200</f>
        <v>6.8803539146303914</v>
      </c>
      <c r="AH220" s="21">
        <f>AH200-Baseline!AH200</f>
        <v>6.732241806799971</v>
      </c>
      <c r="AI220" s="21">
        <f>AI200-Baseline!AI200</f>
        <v>6.5904687003594544</v>
      </c>
      <c r="AJ220" s="21">
        <f>AJ200-Baseline!AJ200</f>
        <v>6.4852434432438741</v>
      </c>
      <c r="AK220" s="21">
        <f>AK200-Baseline!AK200</f>
        <v>6.3848383063559151</v>
      </c>
      <c r="AL220" s="21">
        <f>AL200-Baseline!AL200</f>
        <v>6.2891807086770068</v>
      </c>
      <c r="AM220" s="21">
        <f>AM200-Baseline!AM200</f>
        <v>6.1981924413192182</v>
      </c>
      <c r="AN220" s="21">
        <f>AN200-Baseline!AN200</f>
        <v>6.1117914931735573</v>
      </c>
      <c r="AO220" s="21">
        <f>AO200-Baseline!AO200</f>
        <v>6.0298961775961768</v>
      </c>
      <c r="AP220" s="21">
        <f>AP200-Baseline!AP200</f>
        <v>5.9524353612158105</v>
      </c>
      <c r="AQ220" s="21">
        <f>AQ200-Baseline!AQ200</f>
        <v>5.8793437013357766</v>
      </c>
      <c r="AR220" s="21">
        <f>AR200-Baseline!AR200</f>
        <v>5.7992834821275014</v>
      </c>
      <c r="AS220" s="21">
        <f>AS200-Baseline!AS200</f>
        <v>5.6991184991044737</v>
      </c>
      <c r="AT220" s="21">
        <f>AT200-Baseline!AT200</f>
        <v>5.6023760456076959</v>
      </c>
      <c r="AU220" s="21">
        <f>AU200-Baseline!AU200</f>
        <v>5.5089674251687679</v>
      </c>
      <c r="AV220" s="21">
        <f>AV200-Baseline!AV200</f>
        <v>5.4188061451005174</v>
      </c>
      <c r="AW220" s="21">
        <f>AW200-Baseline!AW200</f>
        <v>5.3318079076775504</v>
      </c>
      <c r="AX220" s="21">
        <f>AX200-Baseline!AX200</f>
        <v>5.2478909210031333</v>
      </c>
      <c r="AY220" s="21">
        <f>AY200-Baseline!AY200</f>
        <v>5.1669758120751901</v>
      </c>
      <c r="AZ220" s="21">
        <f>AZ200-Baseline!AZ200</f>
        <v>5.0889616368444779</v>
      </c>
      <c r="BA220" s="21">
        <f>BA200-Baseline!BA200</f>
        <v>5.0137607528724732</v>
      </c>
      <c r="BB220" s="21">
        <f>BB200-Baseline!BB200</f>
        <v>4.9408051701519859</v>
      </c>
    </row>
    <row r="221" spans="1:54" outlineLevel="2">
      <c r="A221" s="475"/>
      <c r="B221" s="150" t="s">
        <v>473</v>
      </c>
      <c r="C221" s="19"/>
      <c r="D221" s="135" t="s">
        <v>364</v>
      </c>
      <c r="E221" s="21">
        <f>E201-Baseline!E201</f>
        <v>1.3485516653383769</v>
      </c>
      <c r="F221" s="21">
        <f>F201-Baseline!F201</f>
        <v>1.3521954018260707</v>
      </c>
      <c r="G221" s="21">
        <f>G201-Baseline!G201</f>
        <v>1.3559944423795893</v>
      </c>
      <c r="H221" s="21">
        <f>H201-Baseline!H201</f>
        <v>1.3599535542651839</v>
      </c>
      <c r="I221" s="21">
        <f>I201-Baseline!I201</f>
        <v>1.3640777013299057</v>
      </c>
      <c r="J221" s="21">
        <f>J201-Baseline!J201</f>
        <v>1.3683720512543518</v>
      </c>
      <c r="K221" s="21">
        <f>K201-Baseline!K201</f>
        <v>1.3728419828509804</v>
      </c>
      <c r="L221" s="21">
        <f>L201-Baseline!L201</f>
        <v>1.3774930940674068</v>
      </c>
      <c r="M221" s="21">
        <f>M201-Baseline!M201</f>
        <v>1.3538264539567175</v>
      </c>
      <c r="N221" s="21">
        <f>N201-Baseline!N201</f>
        <v>1.326759713225079</v>
      </c>
      <c r="O221" s="21">
        <f>O201-Baseline!O201</f>
        <v>1.300965998549851</v>
      </c>
      <c r="P221" s="21">
        <f>P201-Baseline!P201</f>
        <v>1.2764150845463038</v>
      </c>
      <c r="Q221" s="21">
        <f>Q201-Baseline!Q201</f>
        <v>1.253078240353696</v>
      </c>
      <c r="R221" s="21">
        <f>R201-Baseline!R201</f>
        <v>1.2292557000279583</v>
      </c>
      <c r="S221" s="21">
        <f>S201-Baseline!S201</f>
        <v>1.2063552315639043</v>
      </c>
      <c r="T221" s="21">
        <f>T201-Baseline!T201</f>
        <v>1.1846492712107102</v>
      </c>
      <c r="U221" s="21">
        <f>U201-Baseline!U201</f>
        <v>1.1641125902037688</v>
      </c>
      <c r="V221" s="21">
        <f>V201-Baseline!V201</f>
        <v>1.1447213773340759</v>
      </c>
      <c r="W221" s="21">
        <f>W201-Baseline!W201</f>
        <v>1.1264532130955933</v>
      </c>
      <c r="X221" s="21">
        <f>X201-Baseline!X201</f>
        <v>1.1092870465355107</v>
      </c>
      <c r="Y221" s="21">
        <f>Y201-Baseline!Y201</f>
        <v>1.093192396974106</v>
      </c>
      <c r="Z221" s="21">
        <f>Z201-Baseline!Z201</f>
        <v>1.0781439648741737</v>
      </c>
      <c r="AA221" s="21">
        <f>AA201-Baseline!AA201</f>
        <v>1.0641425785391923</v>
      </c>
      <c r="AB221" s="21">
        <f>AB201-Baseline!AB201</f>
        <v>1.0511724316360631</v>
      </c>
      <c r="AC221" s="21">
        <f>AC201-Baseline!AC201</f>
        <v>7.0208274795066412</v>
      </c>
      <c r="AD221" s="21">
        <f>AD201-Baseline!AD201</f>
        <v>6.8353984768673328</v>
      </c>
      <c r="AE221" s="21">
        <f>AE201-Baseline!AE201</f>
        <v>6.6569227469694692</v>
      </c>
      <c r="AF221" s="21">
        <f>AF201-Baseline!AF201</f>
        <v>6.4851605251091904</v>
      </c>
      <c r="AG221" s="21">
        <f>AG201-Baseline!AG201</f>
        <v>6.3198902358323865</v>
      </c>
      <c r="AH221" s="21">
        <f>AH201-Baseline!AH201</f>
        <v>6.1609128946701208</v>
      </c>
      <c r="AI221" s="21">
        <f>AI201-Baseline!AI201</f>
        <v>6.00805983651827</v>
      </c>
      <c r="AJ221" s="21">
        <f>AJ201-Baseline!AJ201</f>
        <v>5.8886764635611968</v>
      </c>
      <c r="AK221" s="21">
        <f>AK201-Baseline!AK201</f>
        <v>5.7738058967220214</v>
      </c>
      <c r="AL221" s="21">
        <f>AL201-Baseline!AL201</f>
        <v>5.6633492216143502</v>
      </c>
      <c r="AM221" s="21">
        <f>AM201-Baseline!AM201</f>
        <v>5.5572125454041039</v>
      </c>
      <c r="AN221" s="21">
        <f>AN201-Baseline!AN201</f>
        <v>5.4553044002472104</v>
      </c>
      <c r="AO221" s="21">
        <f>AO201-Baseline!AO201</f>
        <v>5.357535011336557</v>
      </c>
      <c r="AP221" s="21">
        <f>AP201-Baseline!AP201</f>
        <v>5.2638201689738251</v>
      </c>
      <c r="AQ221" s="21">
        <f>AQ201-Baseline!AQ201</f>
        <v>5.1740796123344097</v>
      </c>
      <c r="AR221" s="21">
        <f>AR201-Baseline!AR201</f>
        <v>5.0810681695419246</v>
      </c>
      <c r="AS221" s="21">
        <f>AS201-Baseline!AS201</f>
        <v>4.9764410680830622</v>
      </c>
      <c r="AT221" s="21">
        <f>AT201-Baseline!AT201</f>
        <v>4.8751450461700063</v>
      </c>
      <c r="AU221" s="21">
        <f>AU201-Baseline!AU201</f>
        <v>4.777089650422198</v>
      </c>
      <c r="AV221" s="21">
        <f>AV201-Baseline!AV201</f>
        <v>4.6821869779654381</v>
      </c>
      <c r="AW221" s="21">
        <f>AW201-Baseline!AW201</f>
        <v>4.5903516154516284</v>
      </c>
      <c r="AX221" s="21">
        <f>AX201-Baseline!AX201</f>
        <v>4.5015006264371982</v>
      </c>
      <c r="AY221" s="21">
        <f>AY201-Baseline!AY201</f>
        <v>4.4155535002709598</v>
      </c>
      <c r="AZ221" s="21">
        <f>AZ201-Baseline!AZ201</f>
        <v>4.3324082516154716</v>
      </c>
      <c r="BA221" s="21">
        <f>BA201-Baseline!BA201</f>
        <v>4.2519763080086523</v>
      </c>
      <c r="BB221" s="21">
        <f>BB201-Baseline!BB201</f>
        <v>4.1738450505940845</v>
      </c>
    </row>
    <row r="222" spans="1:54" outlineLevel="2">
      <c r="A222" s="476"/>
      <c r="B222" s="150" t="s">
        <v>474</v>
      </c>
      <c r="C222" s="19"/>
      <c r="D222" s="135" t="s">
        <v>364</v>
      </c>
      <c r="E222" s="21">
        <f>E202-Baseline!E202</f>
        <v>1.4910318443675934</v>
      </c>
      <c r="F222" s="21">
        <f>F202-Baseline!F202</f>
        <v>1.4990551714017175</v>
      </c>
      <c r="G222" s="21">
        <f>G202-Baseline!G202</f>
        <v>1.5073947947151611</v>
      </c>
      <c r="H222" s="21">
        <f>H202-Baseline!H202</f>
        <v>1.5160619155724322</v>
      </c>
      <c r="I222" s="21">
        <f>I202-Baseline!I202</f>
        <v>1.5250681975297669</v>
      </c>
      <c r="J222" s="21">
        <f>J202-Baseline!J202</f>
        <v>1.5344257847170986</v>
      </c>
      <c r="K222" s="21">
        <f>K202-Baseline!K202</f>
        <v>1.5441473206780714</v>
      </c>
      <c r="L222" s="21">
        <f>L202-Baseline!L202</f>
        <v>1.5542459682830432</v>
      </c>
      <c r="M222" s="21">
        <f>M202-Baseline!M202</f>
        <v>1.5362007438823679</v>
      </c>
      <c r="N222" s="21">
        <f>N202-Baseline!N202</f>
        <v>1.514962730451203</v>
      </c>
      <c r="O222" s="21">
        <f>O202-Baseline!O202</f>
        <v>1.4952184567782631</v>
      </c>
      <c r="P222" s="21">
        <f>P202-Baseline!P202</f>
        <v>1.4769465844350886</v>
      </c>
      <c r="Q222" s="21">
        <f>Q202-Baseline!Q202</f>
        <v>1.4601276380554862</v>
      </c>
      <c r="R222" s="21">
        <f>R202-Baseline!R202</f>
        <v>1.4430672531359099</v>
      </c>
      <c r="S222" s="21">
        <f>S202-Baseline!S202</f>
        <v>1.4271371226730185</v>
      </c>
      <c r="T222" s="21">
        <f>T202-Baseline!T202</f>
        <v>1.4126672462355068</v>
      </c>
      <c r="U222" s="21">
        <f>U202-Baseline!U202</f>
        <v>1.3996430966879472</v>
      </c>
      <c r="V222" s="21">
        <f>V202-Baseline!V202</f>
        <v>1.3880520066120865</v>
      </c>
      <c r="W222" s="21">
        <f>W202-Baseline!W202</f>
        <v>1.3778831613424858</v>
      </c>
      <c r="X222" s="21">
        <f>X202-Baseline!X202</f>
        <v>1.3691275944141204</v>
      </c>
      <c r="Y222" s="21">
        <f>Y202-Baseline!Y202</f>
        <v>1.3617674096023444</v>
      </c>
      <c r="Z222" s="21">
        <f>Z202-Baseline!Z202</f>
        <v>1.3557904123352553</v>
      </c>
      <c r="AA222" s="21">
        <f>AA202-Baseline!AA202</f>
        <v>1.3512110785038822</v>
      </c>
      <c r="AB222" s="21">
        <f>AB202-Baseline!AB202</f>
        <v>1.3480278138540855</v>
      </c>
      <c r="AC222" s="21">
        <f>AC202-Baseline!AC202</f>
        <v>8.0553963289196666</v>
      </c>
      <c r="AD222" s="21">
        <f>AD202-Baseline!AD202</f>
        <v>7.8897728339941953</v>
      </c>
      <c r="AE222" s="21">
        <f>AE202-Baseline!AE202</f>
        <v>7.7314734300030858</v>
      </c>
      <c r="AF222" s="21">
        <f>AF202-Baseline!AF202</f>
        <v>7.5802196129182953</v>
      </c>
      <c r="AG222" s="21">
        <f>AG202-Baseline!AG202</f>
        <v>7.4357720916767196</v>
      </c>
      <c r="AH222" s="21">
        <f>AH202-Baseline!AH202</f>
        <v>7.2979444946811958</v>
      </c>
      <c r="AI222" s="21">
        <f>AI202-Baseline!AI202</f>
        <v>7.166627038153135</v>
      </c>
      <c r="AJ222" s="21">
        <f>AJ202-Baseline!AJ202</f>
        <v>7.074885927360322</v>
      </c>
      <c r="AK222" s="21">
        <f>AK202-Baseline!AK202</f>
        <v>6.9882852354619232</v>
      </c>
      <c r="AL222" s="21">
        <f>AL202-Baseline!AL202</f>
        <v>6.9067490109411116</v>
      </c>
      <c r="AM222" s="21">
        <f>AM202-Baseline!AM202</f>
        <v>6.8302091504360369</v>
      </c>
      <c r="AN222" s="21">
        <f>AN202-Baseline!AN202</f>
        <v>6.758597787905976</v>
      </c>
      <c r="AO222" s="21">
        <f>AO202-Baseline!AO202</f>
        <v>6.6918452711576011</v>
      </c>
      <c r="AP222" s="21">
        <f>AP202-Baseline!AP202</f>
        <v>6.6298919440688735</v>
      </c>
      <c r="AQ222" s="21">
        <f>AQ202-Baseline!AQ202</f>
        <v>6.5726834576668303</v>
      </c>
      <c r="AR222" s="21">
        <f>AR202-Baseline!AR202</f>
        <v>6.5048621216520068</v>
      </c>
      <c r="AS222" s="21">
        <f>AS202-Baseline!AS202</f>
        <v>6.4085966109056383</v>
      </c>
      <c r="AT222" s="21">
        <f>AT202-Baseline!AT202</f>
        <v>6.3158492272917943</v>
      </c>
      <c r="AU222" s="21">
        <f>AU202-Baseline!AU202</f>
        <v>6.2265321817933756</v>
      </c>
      <c r="AV222" s="21">
        <f>AV202-Baseline!AV202</f>
        <v>6.1405599357268095</v>
      </c>
      <c r="AW222" s="21">
        <f>AW202-Baseline!AW202</f>
        <v>6.057849173420129</v>
      </c>
      <c r="AX222" s="21">
        <f>AX202-Baseline!AX202</f>
        <v>5.9783189154062697</v>
      </c>
      <c r="AY222" s="21">
        <f>AY202-Baseline!AY202</f>
        <v>5.9018905117158429</v>
      </c>
      <c r="AZ222" s="21">
        <f>AZ202-Baseline!AZ202</f>
        <v>5.8284637070661311</v>
      </c>
      <c r="BA222" s="21">
        <f>BA202-Baseline!BA202</f>
        <v>5.7579515020577272</v>
      </c>
      <c r="BB222" s="21">
        <f>BB202-Baseline!BB202</f>
        <v>5.6896339437815682</v>
      </c>
    </row>
    <row r="223" spans="1:54" outlineLevel="2">
      <c r="B223" s="19"/>
      <c r="C223" s="19"/>
      <c r="D223" s="19"/>
      <c r="E223" s="15"/>
    </row>
    <row r="224" spans="1:54" outlineLevel="2">
      <c r="A224" s="474" t="s">
        <v>475</v>
      </c>
      <c r="B224" s="150" t="s">
        <v>472</v>
      </c>
      <c r="C224" s="19"/>
      <c r="D224" s="135" t="s">
        <v>364</v>
      </c>
      <c r="E224" s="21">
        <f>E204-Baseline!E204</f>
        <v>1.4195666169876544</v>
      </c>
      <c r="F224" s="21">
        <f>F204-Baseline!F204</f>
        <v>2.8453303282288944</v>
      </c>
      <c r="G224" s="21">
        <f>G204-Baseline!G204</f>
        <v>4.2769821963957124</v>
      </c>
      <c r="H224" s="21">
        <f>H204-Baseline!H204</f>
        <v>5.7147252089484502</v>
      </c>
      <c r="I224" s="21">
        <f>I204-Baseline!I204</f>
        <v>7.1593066860496606</v>
      </c>
      <c r="J224" s="21">
        <f>J204-Baseline!J204</f>
        <v>8.6109587728412791</v>
      </c>
      <c r="K224" s="21">
        <f>K204-Baseline!K204</f>
        <v>10.069364694711773</v>
      </c>
      <c r="L224" s="21">
        <f>L204-Baseline!L204</f>
        <v>11.535317614976112</v>
      </c>
      <c r="M224" s="21">
        <f>M204-Baseline!M204</f>
        <v>12.980551331367678</v>
      </c>
      <c r="N224" s="21">
        <f>N204-Baseline!N204</f>
        <v>14.401147891089186</v>
      </c>
      <c r="O224" s="21">
        <f>O204-Baseline!O204</f>
        <v>15.799024179486963</v>
      </c>
      <c r="P224" s="21">
        <f>P204-Baseline!P204</f>
        <v>17.175494345941328</v>
      </c>
      <c r="Q224" s="21">
        <f>Q204-Baseline!Q204</f>
        <v>18.531845505425533</v>
      </c>
      <c r="R224" s="21">
        <f>R204-Baseline!R204</f>
        <v>19.868288779165233</v>
      </c>
      <c r="S224" s="21">
        <f>S204-Baseline!S204</f>
        <v>21.185233864816244</v>
      </c>
      <c r="T224" s="21">
        <f>T204-Baseline!T204</f>
        <v>22.483955404296104</v>
      </c>
      <c r="U224" s="21">
        <f>U204-Baseline!U204</f>
        <v>23.765704637001193</v>
      </c>
      <c r="V224" s="21">
        <f>V204-Baseline!V204</f>
        <v>25.03238010795835</v>
      </c>
      <c r="W224" s="21">
        <f>W204-Baseline!W204</f>
        <v>26.2845332692862</v>
      </c>
      <c r="X224" s="21">
        <f>X204-Baseline!X204</f>
        <v>27.524047644265409</v>
      </c>
      <c r="Y224" s="21">
        <f>Y204-Baseline!Y204</f>
        <v>28.751403392564225</v>
      </c>
      <c r="Z224" s="21">
        <f>Z204-Baseline!Z204</f>
        <v>29.968458088122684</v>
      </c>
      <c r="AA224" s="21">
        <f>AA204-Baseline!AA204</f>
        <v>31.176379310818827</v>
      </c>
      <c r="AB224" s="21">
        <f>AB204-Baseline!AB204</f>
        <v>32.376321767099981</v>
      </c>
      <c r="AC224" s="21">
        <f>AC204-Baseline!AC204</f>
        <v>39.915783760224116</v>
      </c>
      <c r="AD224" s="21">
        <f>AD204-Baseline!AD204</f>
        <v>47.279912528085887</v>
      </c>
      <c r="AE224" s="21">
        <f>AE204-Baseline!AE204</f>
        <v>54.476047044775676</v>
      </c>
      <c r="AF224" s="21">
        <f>AF204-Baseline!AF204</f>
        <v>61.510980415525253</v>
      </c>
      <c r="AG224" s="21">
        <f>AG204-Baseline!AG204</f>
        <v>68.391334330155644</v>
      </c>
      <c r="AH224" s="21">
        <f>AH204-Baseline!AH204</f>
        <v>75.12357613695562</v>
      </c>
      <c r="AI224" s="21">
        <f>AI204-Baseline!AI204</f>
        <v>81.714044837315072</v>
      </c>
      <c r="AJ224" s="21">
        <f>AJ204-Baseline!AJ204</f>
        <v>88.199288280558946</v>
      </c>
      <c r="AK224" s="21">
        <f>AK204-Baseline!AK204</f>
        <v>94.584126586914863</v>
      </c>
      <c r="AL224" s="21">
        <f>AL204-Baseline!AL204</f>
        <v>100.87330729559187</v>
      </c>
      <c r="AM224" s="21">
        <f>AM204-Baseline!AM204</f>
        <v>107.07149973691109</v>
      </c>
      <c r="AN224" s="21">
        <f>AN204-Baseline!AN204</f>
        <v>113.18329123008465</v>
      </c>
      <c r="AO224" s="21">
        <f>AO204-Baseline!AO204</f>
        <v>119.21318740768082</v>
      </c>
      <c r="AP224" s="21">
        <f>AP204-Baseline!AP204</f>
        <v>125.16562276889663</v>
      </c>
      <c r="AQ224" s="21">
        <f>AQ204-Baseline!AQ204</f>
        <v>131.0449664702324</v>
      </c>
      <c r="AR224" s="21">
        <f>AR204-Baseline!AR204</f>
        <v>136.84424995235989</v>
      </c>
      <c r="AS224" s="21">
        <f>AS204-Baseline!AS204</f>
        <v>142.54336845146437</v>
      </c>
      <c r="AT224" s="21">
        <f>AT204-Baseline!AT204</f>
        <v>148.14574449707206</v>
      </c>
      <c r="AU224" s="21">
        <f>AU204-Baseline!AU204</f>
        <v>153.65471192224084</v>
      </c>
      <c r="AV224" s="21">
        <f>AV204-Baseline!AV204</f>
        <v>159.07351806734135</v>
      </c>
      <c r="AW224" s="21">
        <f>AW204-Baseline!AW204</f>
        <v>164.40532597501891</v>
      </c>
      <c r="AX224" s="21">
        <f>AX204-Baseline!AX204</f>
        <v>169.65321689602206</v>
      </c>
      <c r="AY224" s="21">
        <f>AY204-Baseline!AY204</f>
        <v>174.82019270809724</v>
      </c>
      <c r="AZ224" s="21">
        <f>AZ204-Baseline!AZ204</f>
        <v>179.90915434494173</v>
      </c>
      <c r="BA224" s="21">
        <f>BA204-Baseline!BA204</f>
        <v>184.92291509781421</v>
      </c>
      <c r="BB224" s="21">
        <f>BB204-Baseline!BB204</f>
        <v>189.86372026796619</v>
      </c>
    </row>
    <row r="225" spans="1:54" outlineLevel="2">
      <c r="A225" s="475"/>
      <c r="B225" s="150" t="s">
        <v>473</v>
      </c>
      <c r="C225" s="19"/>
      <c r="D225" s="135" t="s">
        <v>364</v>
      </c>
      <c r="E225" s="21">
        <f>E205-Baseline!E205</f>
        <v>1.3485516653383769</v>
      </c>
      <c r="F225" s="21">
        <f>F205-Baseline!F205</f>
        <v>2.7007470671644476</v>
      </c>
      <c r="G225" s="21">
        <f>G205-Baseline!G205</f>
        <v>4.0567415095440369</v>
      </c>
      <c r="H225" s="21">
        <f>H205-Baseline!H205</f>
        <v>5.4166950638092208</v>
      </c>
      <c r="I225" s="21">
        <f>I205-Baseline!I205</f>
        <v>6.7807727651391261</v>
      </c>
      <c r="J225" s="21">
        <f>J205-Baseline!J205</f>
        <v>8.149144816393477</v>
      </c>
      <c r="K225" s="21">
        <f>K205-Baseline!K205</f>
        <v>9.5219867992444573</v>
      </c>
      <c r="L225" s="21">
        <f>L205-Baseline!L205</f>
        <v>10.899479893311865</v>
      </c>
      <c r="M225" s="21">
        <f>M205-Baseline!M205</f>
        <v>12.253306347268582</v>
      </c>
      <c r="N225" s="21">
        <f>N205-Baseline!N205</f>
        <v>13.58006606049366</v>
      </c>
      <c r="O225" s="21">
        <f>O205-Baseline!O205</f>
        <v>14.881032059043511</v>
      </c>
      <c r="P225" s="21">
        <f>P205-Baseline!P205</f>
        <v>16.157447143589813</v>
      </c>
      <c r="Q225" s="21">
        <f>Q205-Baseline!Q205</f>
        <v>17.410525383943508</v>
      </c>
      <c r="R225" s="21">
        <f>R205-Baseline!R205</f>
        <v>18.639781083971467</v>
      </c>
      <c r="S225" s="21">
        <f>S205-Baseline!S205</f>
        <v>19.846136315535372</v>
      </c>
      <c r="T225" s="21">
        <f>T205-Baseline!T205</f>
        <v>21.030785586746081</v>
      </c>
      <c r="U225" s="21">
        <f>U205-Baseline!U205</f>
        <v>22.194898176949849</v>
      </c>
      <c r="V225" s="21">
        <f>V205-Baseline!V205</f>
        <v>23.339619554283924</v>
      </c>
      <c r="W225" s="21">
        <f>W205-Baseline!W205</f>
        <v>24.466072767379519</v>
      </c>
      <c r="X225" s="21">
        <f>X205-Baseline!X205</f>
        <v>25.575359813915028</v>
      </c>
      <c r="Y225" s="21">
        <f>Y205-Baseline!Y205</f>
        <v>26.668552210889136</v>
      </c>
      <c r="Z225" s="21">
        <f>Z205-Baseline!Z205</f>
        <v>27.746696175763308</v>
      </c>
      <c r="AA225" s="21">
        <f>AA205-Baseline!AA205</f>
        <v>28.810838754302502</v>
      </c>
      <c r="AB225" s="21">
        <f>AB205-Baseline!AB205</f>
        <v>29.862011185938563</v>
      </c>
      <c r="AC225" s="21">
        <f>AC205-Baseline!AC205</f>
        <v>36.882838665445206</v>
      </c>
      <c r="AD225" s="21">
        <f>AD205-Baseline!AD205</f>
        <v>43.718237142312539</v>
      </c>
      <c r="AE225" s="21">
        <f>AE205-Baseline!AE205</f>
        <v>50.37515988928201</v>
      </c>
      <c r="AF225" s="21">
        <f>AF205-Baseline!AF205</f>
        <v>56.860320414391197</v>
      </c>
      <c r="AG225" s="21">
        <f>AG205-Baseline!AG205</f>
        <v>63.180210650223586</v>
      </c>
      <c r="AH225" s="21">
        <f>AH205-Baseline!AH205</f>
        <v>69.341123544893705</v>
      </c>
      <c r="AI225" s="21">
        <f>AI205-Baseline!AI205</f>
        <v>75.349183381411976</v>
      </c>
      <c r="AJ225" s="21">
        <f>AJ205-Baseline!AJ205</f>
        <v>81.237859844973173</v>
      </c>
      <c r="AK225" s="21">
        <f>AK205-Baseline!AK205</f>
        <v>87.011665741695197</v>
      </c>
      <c r="AL225" s="21">
        <f>AL205-Baseline!AL205</f>
        <v>92.67501496330955</v>
      </c>
      <c r="AM225" s="21">
        <f>AM205-Baseline!AM205</f>
        <v>98.232227508713649</v>
      </c>
      <c r="AN225" s="21">
        <f>AN205-Baseline!AN205</f>
        <v>103.68753190896086</v>
      </c>
      <c r="AO225" s="21">
        <f>AO205-Baseline!AO205</f>
        <v>109.04506692029742</v>
      </c>
      <c r="AP225" s="21">
        <f>AP205-Baseline!AP205</f>
        <v>114.30888708927124</v>
      </c>
      <c r="AQ225" s="21">
        <f>AQ205-Baseline!AQ205</f>
        <v>119.48296670160565</v>
      </c>
      <c r="AR225" s="21">
        <f>AR205-Baseline!AR205</f>
        <v>124.56403487114757</v>
      </c>
      <c r="AS225" s="21">
        <f>AS205-Baseline!AS205</f>
        <v>129.54047593923065</v>
      </c>
      <c r="AT225" s="21">
        <f>AT205-Baseline!AT205</f>
        <v>134.41562098540066</v>
      </c>
      <c r="AU225" s="21">
        <f>AU205-Baseline!AU205</f>
        <v>139.19271063582286</v>
      </c>
      <c r="AV225" s="21">
        <f>AV205-Baseline!AV205</f>
        <v>143.87489761378831</v>
      </c>
      <c r="AW225" s="21">
        <f>AW205-Baseline!AW205</f>
        <v>148.46524922923993</v>
      </c>
      <c r="AX225" s="21">
        <f>AX205-Baseline!AX205</f>
        <v>152.96674985567714</v>
      </c>
      <c r="AY225" s="21">
        <f>AY205-Baseline!AY205</f>
        <v>157.3823033559481</v>
      </c>
      <c r="AZ225" s="21">
        <f>AZ205-Baseline!AZ205</f>
        <v>161.71471160756357</v>
      </c>
      <c r="BA225" s="21">
        <f>BA205-Baseline!BA205</f>
        <v>165.96668791557224</v>
      </c>
      <c r="BB225" s="21">
        <f>BB205-Baseline!BB205</f>
        <v>170.14053296616632</v>
      </c>
    </row>
    <row r="226" spans="1:54" outlineLevel="2">
      <c r="A226" s="476"/>
      <c r="B226" s="150" t="s">
        <v>474</v>
      </c>
      <c r="C226" s="19"/>
      <c r="D226" s="135" t="s">
        <v>364</v>
      </c>
      <c r="E226" s="21">
        <f>E206-Baseline!E206</f>
        <v>1.4910318443675934</v>
      </c>
      <c r="F226" s="21">
        <f>F206-Baseline!F206</f>
        <v>2.9900870157693111</v>
      </c>
      <c r="G226" s="21">
        <f>G206-Baseline!G206</f>
        <v>4.497481810484472</v>
      </c>
      <c r="H226" s="21">
        <f>H206-Baseline!H206</f>
        <v>6.0135437260569038</v>
      </c>
      <c r="I226" s="21">
        <f>I206-Baseline!I206</f>
        <v>7.5386119235866706</v>
      </c>
      <c r="J226" s="21">
        <f>J206-Baseline!J206</f>
        <v>9.0730377083037688</v>
      </c>
      <c r="K226" s="21">
        <f>K206-Baseline!K206</f>
        <v>10.61718502898184</v>
      </c>
      <c r="L226" s="21">
        <f>L206-Baseline!L206</f>
        <v>12.171430997264883</v>
      </c>
      <c r="M226" s="21">
        <f>M206-Baseline!M206</f>
        <v>13.707631741147251</v>
      </c>
      <c r="N226" s="21">
        <f>N206-Baseline!N206</f>
        <v>15.222594471598454</v>
      </c>
      <c r="O226" s="21">
        <f>O206-Baseline!O206</f>
        <v>16.717812928376716</v>
      </c>
      <c r="P226" s="21">
        <f>P206-Baseline!P206</f>
        <v>18.194759512811807</v>
      </c>
      <c r="Q226" s="21">
        <f>Q206-Baseline!Q206</f>
        <v>19.654887150867292</v>
      </c>
      <c r="R226" s="21">
        <f>R206-Baseline!R206</f>
        <v>21.097954404003204</v>
      </c>
      <c r="S226" s="21">
        <f>S206-Baseline!S206</f>
        <v>22.525091526676221</v>
      </c>
      <c r="T226" s="21">
        <f>T206-Baseline!T206</f>
        <v>23.937758772911728</v>
      </c>
      <c r="U226" s="21">
        <f>U206-Baseline!U206</f>
        <v>25.337401869599674</v>
      </c>
      <c r="V226" s="21">
        <f>V206-Baseline!V206</f>
        <v>26.725453876211759</v>
      </c>
      <c r="W226" s="21">
        <f>W206-Baseline!W206</f>
        <v>28.103337037554244</v>
      </c>
      <c r="X226" s="21">
        <f>X206-Baseline!X206</f>
        <v>29.472464631968364</v>
      </c>
      <c r="Y226" s="21">
        <f>Y206-Baseline!Y206</f>
        <v>30.834232041570708</v>
      </c>
      <c r="Z226" s="21">
        <f>Z206-Baseline!Z206</f>
        <v>32.190022453905961</v>
      </c>
      <c r="AA226" s="21">
        <f>AA206-Baseline!AA206</f>
        <v>33.541233532409841</v>
      </c>
      <c r="AB226" s="21">
        <f>AB206-Baseline!AB206</f>
        <v>34.889261346263929</v>
      </c>
      <c r="AC226" s="21">
        <f>AC206-Baseline!AC206</f>
        <v>42.944657675183592</v>
      </c>
      <c r="AD226" s="21">
        <f>AD206-Baseline!AD206</f>
        <v>50.834430509177785</v>
      </c>
      <c r="AE226" s="21">
        <f>AE206-Baseline!AE206</f>
        <v>58.56590393918087</v>
      </c>
      <c r="AF226" s="21">
        <f>AF206-Baseline!AF206</f>
        <v>66.146123552099169</v>
      </c>
      <c r="AG226" s="21">
        <f>AG206-Baseline!AG206</f>
        <v>73.581895643775894</v>
      </c>
      <c r="AH226" s="21">
        <f>AH206-Baseline!AH206</f>
        <v>80.879840138457084</v>
      </c>
      <c r="AI226" s="21">
        <f>AI206-Baseline!AI206</f>
        <v>88.046467176610221</v>
      </c>
      <c r="AJ226" s="21">
        <f>AJ206-Baseline!AJ206</f>
        <v>95.121353103970549</v>
      </c>
      <c r="AK226" s="21">
        <f>AK206-Baseline!AK206</f>
        <v>102.10963833943248</v>
      </c>
      <c r="AL226" s="21">
        <f>AL206-Baseline!AL206</f>
        <v>109.01638735037359</v>
      </c>
      <c r="AM226" s="21">
        <f>AM206-Baseline!AM206</f>
        <v>115.84659650080962</v>
      </c>
      <c r="AN226" s="21">
        <f>AN206-Baseline!AN206</f>
        <v>122.60519428871559</v>
      </c>
      <c r="AO226" s="21">
        <f>AO206-Baseline!AO206</f>
        <v>129.29703955987318</v>
      </c>
      <c r="AP226" s="21">
        <f>AP206-Baseline!AP206</f>
        <v>135.92693150394206</v>
      </c>
      <c r="AQ226" s="21">
        <f>AQ206-Baseline!AQ206</f>
        <v>142.4996149616089</v>
      </c>
      <c r="AR226" s="21">
        <f>AR206-Baseline!AR206</f>
        <v>149.00447708326089</v>
      </c>
      <c r="AS226" s="21">
        <f>AS206-Baseline!AS206</f>
        <v>155.41307369416654</v>
      </c>
      <c r="AT226" s="21">
        <f>AT206-Baseline!AT206</f>
        <v>161.72892292145835</v>
      </c>
      <c r="AU226" s="21">
        <f>AU206-Baseline!AU206</f>
        <v>167.95545510325172</v>
      </c>
      <c r="AV226" s="21">
        <f>AV206-Baseline!AV206</f>
        <v>174.09601503897852</v>
      </c>
      <c r="AW226" s="21">
        <f>AW206-Baseline!AW206</f>
        <v>180.15386421239864</v>
      </c>
      <c r="AX226" s="21">
        <f>AX206-Baseline!AX206</f>
        <v>186.13218312780492</v>
      </c>
      <c r="AY226" s="21">
        <f>AY206-Baseline!AY206</f>
        <v>192.03407363952076</v>
      </c>
      <c r="AZ226" s="21">
        <f>AZ206-Baseline!AZ206</f>
        <v>197.86253734658689</v>
      </c>
      <c r="BA226" s="21">
        <f>BA206-Baseline!BA206</f>
        <v>203.62048884864461</v>
      </c>
      <c r="BB226" s="21">
        <f>BB206-Baseline!BB206</f>
        <v>209.31012279242617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479</v>
      </c>
      <c r="C229" s="57"/>
      <c r="D229" s="56" t="s">
        <v>364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10"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480</v>
      </c>
    </row>
    <row r="2" spans="1:19">
      <c r="A2" s="472" t="s">
        <v>481</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483</v>
      </c>
    </row>
    <row r="20" spans="1:19">
      <c r="A20" s="472" t="s">
        <v>484</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325</v>
      </c>
      <c r="B23" s="406"/>
      <c r="C23" s="406"/>
      <c r="D23" s="406"/>
      <c r="E23" s="406"/>
      <c r="F23" s="406"/>
      <c r="G23" s="406"/>
      <c r="H23" s="406"/>
      <c r="I23" s="406"/>
      <c r="J23" s="406"/>
      <c r="K23" s="406"/>
      <c r="L23" s="406"/>
      <c r="M23" s="406"/>
      <c r="N23" s="406"/>
      <c r="O23" s="406"/>
      <c r="P23" s="406"/>
      <c r="Q23" s="406"/>
      <c r="R23" s="406"/>
      <c r="S23" s="406"/>
    </row>
    <row r="24" spans="1:19">
      <c r="A24" s="158" t="s">
        <v>467</v>
      </c>
      <c r="B24" s="406"/>
      <c r="C24" s="406"/>
      <c r="D24" s="406"/>
      <c r="E24" s="406"/>
      <c r="F24" s="406"/>
      <c r="G24" s="406"/>
      <c r="H24" s="406"/>
      <c r="I24" s="406"/>
      <c r="J24" s="406"/>
      <c r="K24" s="406"/>
      <c r="L24" s="406"/>
      <c r="M24" s="406"/>
      <c r="N24" s="406"/>
      <c r="O24" s="406"/>
      <c r="P24" s="406"/>
      <c r="Q24" s="406"/>
      <c r="R24" s="406"/>
      <c r="S24" s="406"/>
    </row>
    <row r="25" spans="1:19">
      <c r="A25" s="159" t="s">
        <v>370</v>
      </c>
      <c r="B25" s="406"/>
      <c r="C25" s="406"/>
      <c r="D25" s="406"/>
      <c r="E25" s="406"/>
      <c r="F25" s="406"/>
      <c r="G25" s="406"/>
      <c r="H25" s="406"/>
      <c r="I25" s="406"/>
      <c r="J25" s="406"/>
      <c r="K25" s="406"/>
      <c r="L25" s="406"/>
      <c r="M25" s="406"/>
      <c r="N25" s="406"/>
      <c r="O25" s="406"/>
      <c r="P25" s="406"/>
      <c r="Q25" s="406"/>
      <c r="R25" s="406"/>
      <c r="S25" s="406"/>
    </row>
    <row r="26" spans="1:19">
      <c r="A26" s="159" t="s">
        <v>446</v>
      </c>
      <c r="B26" s="406"/>
      <c r="C26" s="406"/>
      <c r="D26" s="406"/>
      <c r="E26" s="406"/>
      <c r="F26" s="406"/>
      <c r="G26" s="406"/>
      <c r="H26" s="406"/>
      <c r="I26" s="406"/>
      <c r="J26" s="406"/>
      <c r="K26" s="406"/>
      <c r="L26" s="406"/>
      <c r="M26" s="406"/>
      <c r="N26" s="406"/>
      <c r="O26" s="406"/>
      <c r="P26" s="406"/>
      <c r="Q26" s="406"/>
      <c r="R26" s="406"/>
      <c r="S26" s="406"/>
    </row>
    <row r="27" spans="1:19">
      <c r="A27" s="159" t="s">
        <v>447</v>
      </c>
      <c r="B27" s="406"/>
      <c r="C27" s="406"/>
      <c r="D27" s="406"/>
      <c r="E27" s="406"/>
      <c r="F27" s="406"/>
      <c r="G27" s="406"/>
      <c r="H27" s="406"/>
      <c r="I27" s="406"/>
      <c r="J27" s="406"/>
      <c r="K27" s="406"/>
      <c r="L27" s="406"/>
      <c r="M27" s="406"/>
      <c r="N27" s="406"/>
      <c r="O27" s="406"/>
      <c r="P27" s="406"/>
      <c r="Q27" s="406"/>
      <c r="R27" s="406"/>
      <c r="S27" s="406"/>
    </row>
    <row r="31" spans="1:19">
      <c r="A31" s="4" t="s">
        <v>488</v>
      </c>
    </row>
    <row r="32" spans="1:19">
      <c r="A32" t="s">
        <v>489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7" t="s">
        <v>317</v>
      </c>
      <c r="J2" s="438"/>
      <c r="K2" s="438"/>
      <c r="L2" s="438"/>
      <c r="M2" s="438"/>
      <c r="N2" s="438"/>
      <c r="O2" s="438"/>
      <c r="P2" s="438"/>
      <c r="Q2" s="438"/>
      <c r="R2" s="438"/>
      <c r="S2" s="438"/>
      <c r="T2" s="438"/>
      <c r="U2" s="439"/>
    </row>
    <row r="3" spans="1:21" ht="13.5" customHeight="1" outlineLevel="1" thickBot="1">
      <c r="A3" s="3"/>
      <c r="B3" s="7"/>
      <c r="F3" s="24"/>
      <c r="G3" s="10"/>
      <c r="I3" s="440" t="s">
        <v>318</v>
      </c>
      <c r="J3" s="441"/>
      <c r="K3" s="441"/>
      <c r="L3" s="441"/>
      <c r="M3" s="441"/>
      <c r="N3" s="442"/>
      <c r="O3" s="1"/>
      <c r="P3" s="446" t="s">
        <v>319</v>
      </c>
      <c r="Q3" s="447"/>
      <c r="R3" s="447"/>
      <c r="S3" s="447"/>
      <c r="T3" s="447"/>
      <c r="U3" s="448"/>
    </row>
    <row r="4" spans="1:21" ht="56.25" customHeight="1" outlineLevel="1">
      <c r="A4" s="31" t="s">
        <v>151</v>
      </c>
      <c r="B4" s="86"/>
      <c r="E4" s="53" t="s">
        <v>320</v>
      </c>
      <c r="F4" s="91"/>
      <c r="G4" s="28"/>
      <c r="H4" s="10"/>
      <c r="I4" s="443"/>
      <c r="J4" s="444"/>
      <c r="K4" s="444"/>
      <c r="L4" s="444"/>
      <c r="M4" s="444"/>
      <c r="N4" s="445"/>
      <c r="P4" s="449"/>
      <c r="Q4" s="450"/>
      <c r="R4" s="450"/>
      <c r="S4" s="450"/>
      <c r="T4" s="450"/>
      <c r="U4" s="451"/>
    </row>
    <row r="5" spans="1:21" outlineLevel="1">
      <c r="A5" s="13" t="s">
        <v>321</v>
      </c>
      <c r="B5" s="88"/>
      <c r="E5" s="14"/>
      <c r="H5" s="10"/>
      <c r="I5" s="477"/>
      <c r="J5" s="464"/>
      <c r="K5" s="464"/>
      <c r="L5" s="464"/>
      <c r="M5" s="464"/>
      <c r="N5" s="465"/>
      <c r="P5" s="477"/>
      <c r="Q5" s="464"/>
      <c r="R5" s="464"/>
      <c r="S5" s="464"/>
      <c r="T5" s="464"/>
      <c r="U5" s="465"/>
    </row>
    <row r="6" spans="1:21" outlineLevel="1">
      <c r="A6" s="13" t="s">
        <v>324</v>
      </c>
      <c r="B6" s="88"/>
      <c r="E6" s="53" t="s">
        <v>326</v>
      </c>
      <c r="F6" s="90"/>
      <c r="H6" s="10"/>
      <c r="I6" s="466"/>
      <c r="J6" s="467"/>
      <c r="K6" s="467"/>
      <c r="L6" s="467"/>
      <c r="M6" s="467"/>
      <c r="N6" s="468"/>
      <c r="P6" s="466"/>
      <c r="Q6" s="467"/>
      <c r="R6" s="467"/>
      <c r="S6" s="467"/>
      <c r="T6" s="467"/>
      <c r="U6" s="468"/>
    </row>
    <row r="7" spans="1:21" outlineLevel="1">
      <c r="A7" s="13" t="s">
        <v>328</v>
      </c>
      <c r="B7" s="88"/>
      <c r="E7" s="14"/>
      <c r="H7" s="10"/>
      <c r="I7" s="466"/>
      <c r="J7" s="467"/>
      <c r="K7" s="467"/>
      <c r="L7" s="467"/>
      <c r="M7" s="467"/>
      <c r="N7" s="468"/>
      <c r="P7" s="466"/>
      <c r="Q7" s="467"/>
      <c r="R7" s="467"/>
      <c r="S7" s="467"/>
      <c r="T7" s="467"/>
      <c r="U7" s="468"/>
    </row>
    <row r="8" spans="1:21" ht="41" outlineLevel="1" thickBot="1">
      <c r="A8" s="34" t="s">
        <v>330</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14" outlineLevel="1" thickBot="1">
      <c r="A10" s="32" t="s">
        <v>332</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40.5" outlineLevel="1">
      <c r="A12" s="26" t="s">
        <v>333</v>
      </c>
      <c r="B12" s="26" t="s">
        <v>334</v>
      </c>
      <c r="C12" s="26" t="s">
        <v>335</v>
      </c>
      <c r="D12" s="26" t="s">
        <v>336</v>
      </c>
      <c r="E12" s="26" t="s">
        <v>337</v>
      </c>
      <c r="F12" s="26" t="s">
        <v>338</v>
      </c>
      <c r="G12" s="26" t="s">
        <v>339</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12.980551331367678</v>
      </c>
      <c r="D13" s="21">
        <f t="shared" ref="D13:D18" si="1">INDEX($E$205:$AW$205,1,MATCH($A13,$E$53:$BB$53,0))</f>
        <v>0</v>
      </c>
      <c r="E13" s="21">
        <f>D13-Baseline!D13</f>
        <v>12.253306347268582</v>
      </c>
      <c r="F13" s="21">
        <f t="shared" ref="F13:F18" si="2">INDEX($E$206:$AW$206,1,MATCH($A13,$E$53:$BB$53,0))</f>
        <v>0</v>
      </c>
      <c r="G13" s="21">
        <f>F13-Baseline!F13</f>
        <v>13.707631741147251</v>
      </c>
      <c r="I13" s="466"/>
      <c r="J13" s="467"/>
      <c r="K13" s="467"/>
      <c r="L13" s="467"/>
      <c r="M13" s="467"/>
      <c r="N13" s="468"/>
      <c r="P13" s="466"/>
      <c r="Q13" s="467"/>
      <c r="R13" s="467"/>
      <c r="S13" s="467"/>
      <c r="T13" s="467"/>
      <c r="U13" s="468"/>
    </row>
    <row r="14" spans="1:21" outlineLevel="1">
      <c r="A14" s="58">
        <v>2040</v>
      </c>
      <c r="B14" s="21">
        <f t="shared" si="0"/>
        <v>0</v>
      </c>
      <c r="C14" s="21">
        <f>B14-Baseline!B14</f>
        <v>19.868288779165233</v>
      </c>
      <c r="D14" s="21">
        <f t="shared" si="1"/>
        <v>0</v>
      </c>
      <c r="E14" s="21">
        <f>D14-Baseline!D14</f>
        <v>18.639781083971467</v>
      </c>
      <c r="F14" s="21">
        <f t="shared" si="2"/>
        <v>0</v>
      </c>
      <c r="G14" s="21">
        <f>F14-Baseline!F14</f>
        <v>21.097954404003204</v>
      </c>
      <c r="I14" s="466"/>
      <c r="J14" s="467"/>
      <c r="K14" s="467"/>
      <c r="L14" s="467"/>
      <c r="M14" s="467"/>
      <c r="N14" s="468"/>
      <c r="P14" s="466"/>
      <c r="Q14" s="467"/>
      <c r="R14" s="467"/>
      <c r="S14" s="467"/>
      <c r="T14" s="467"/>
      <c r="U14" s="468"/>
    </row>
    <row r="15" spans="1:21" outlineLevel="1">
      <c r="A15" s="58">
        <v>2045</v>
      </c>
      <c r="B15" s="21">
        <f t="shared" si="0"/>
        <v>0</v>
      </c>
      <c r="C15" s="21">
        <f>B15-Baseline!B15</f>
        <v>26.2845332692862</v>
      </c>
      <c r="D15" s="21">
        <f t="shared" si="1"/>
        <v>0</v>
      </c>
      <c r="E15" s="21">
        <f>D15-Baseline!D15</f>
        <v>24.466072767379519</v>
      </c>
      <c r="F15" s="21">
        <f t="shared" si="2"/>
        <v>0</v>
      </c>
      <c r="G15" s="21">
        <f>F15-Baseline!F15</f>
        <v>28.103337037554244</v>
      </c>
      <c r="I15" s="466"/>
      <c r="J15" s="467"/>
      <c r="K15" s="467"/>
      <c r="L15" s="467"/>
      <c r="M15" s="467"/>
      <c r="N15" s="468"/>
      <c r="P15" s="466"/>
      <c r="Q15" s="467"/>
      <c r="R15" s="467"/>
      <c r="S15" s="467"/>
      <c r="T15" s="467"/>
      <c r="U15" s="468"/>
    </row>
    <row r="16" spans="1:21" outlineLevel="1">
      <c r="A16" s="58">
        <v>2050</v>
      </c>
      <c r="B16" s="21">
        <f t="shared" si="0"/>
        <v>0</v>
      </c>
      <c r="C16" s="21">
        <f>B16-Baseline!B16</f>
        <v>32.376321767099981</v>
      </c>
      <c r="D16" s="21">
        <f t="shared" si="1"/>
        <v>0</v>
      </c>
      <c r="E16" s="21">
        <f>D16-Baseline!D16</f>
        <v>29.862011185938563</v>
      </c>
      <c r="F16" s="21">
        <f t="shared" si="2"/>
        <v>0</v>
      </c>
      <c r="G16" s="21">
        <f>F16-Baseline!F16</f>
        <v>34.889261346263929</v>
      </c>
      <c r="I16" s="466"/>
      <c r="J16" s="467"/>
      <c r="K16" s="467"/>
      <c r="L16" s="467"/>
      <c r="M16" s="467"/>
      <c r="N16" s="468"/>
      <c r="P16" s="466"/>
      <c r="Q16" s="467"/>
      <c r="R16" s="467"/>
      <c r="S16" s="467"/>
      <c r="T16" s="467"/>
      <c r="U16" s="468"/>
    </row>
    <row r="17" spans="1:21" outlineLevel="1">
      <c r="A17" s="58">
        <v>2060</v>
      </c>
      <c r="B17" s="21">
        <f t="shared" si="0"/>
        <v>0</v>
      </c>
      <c r="C17" s="21">
        <f>B17-Baseline!B17</f>
        <v>100.87330729559187</v>
      </c>
      <c r="D17" s="21">
        <f t="shared" si="1"/>
        <v>0</v>
      </c>
      <c r="E17" s="21">
        <f>D17-Baseline!D17</f>
        <v>92.67501496330955</v>
      </c>
      <c r="F17" s="21">
        <f t="shared" si="2"/>
        <v>0</v>
      </c>
      <c r="G17" s="21">
        <f>F17-Baseline!F17</f>
        <v>109.01638735037359</v>
      </c>
      <c r="I17" s="466"/>
      <c r="J17" s="467"/>
      <c r="K17" s="467"/>
      <c r="L17" s="467"/>
      <c r="M17" s="467"/>
      <c r="N17" s="468"/>
      <c r="P17" s="466"/>
      <c r="Q17" s="467"/>
      <c r="R17" s="467"/>
      <c r="S17" s="467"/>
      <c r="T17" s="467"/>
      <c r="U17" s="468"/>
    </row>
    <row r="18" spans="1:21" outlineLevel="1">
      <c r="A18" s="58">
        <v>2070</v>
      </c>
      <c r="B18" s="21">
        <f t="shared" si="0"/>
        <v>0</v>
      </c>
      <c r="C18" s="21">
        <f>B18-Baseline!B18</f>
        <v>159.07351806734135</v>
      </c>
      <c r="D18" s="21">
        <f t="shared" si="1"/>
        <v>0</v>
      </c>
      <c r="E18" s="21">
        <f>D18-Baseline!D18</f>
        <v>143.87489761378831</v>
      </c>
      <c r="F18" s="21">
        <f t="shared" si="2"/>
        <v>0</v>
      </c>
      <c r="G18" s="21">
        <f>F18-Baseline!F18</f>
        <v>174.09601503897852</v>
      </c>
      <c r="I18" s="469"/>
      <c r="J18" s="470"/>
      <c r="K18" s="470"/>
      <c r="L18" s="470"/>
      <c r="M18" s="470"/>
      <c r="N18" s="471"/>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340</v>
      </c>
      <c r="B20" s="55">
        <f>Baseline!B20</f>
        <v>0.33700000000000002</v>
      </c>
      <c r="E20" s="154"/>
      <c r="I20" s="461" t="s">
        <v>341</v>
      </c>
      <c r="J20" s="462"/>
      <c r="K20" s="462"/>
      <c r="L20" s="462"/>
      <c r="M20" s="462"/>
      <c r="N20" s="463"/>
      <c r="P20" s="461" t="s">
        <v>342</v>
      </c>
      <c r="Q20" s="462"/>
      <c r="R20" s="462"/>
      <c r="S20" s="462"/>
      <c r="T20" s="462"/>
      <c r="U20" s="463"/>
    </row>
    <row r="21" spans="1:21" ht="12.75" customHeight="1" outlineLevel="1">
      <c r="A21" s="154"/>
      <c r="B21" s="155"/>
      <c r="I21" s="477"/>
      <c r="J21" s="464"/>
      <c r="K21" s="464"/>
      <c r="L21" s="464"/>
      <c r="M21" s="464"/>
      <c r="N21" s="465"/>
      <c r="P21" s="477"/>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344</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345</v>
      </c>
      <c r="I24" s="466"/>
      <c r="J24" s="467"/>
      <c r="K24" s="467"/>
      <c r="L24" s="467"/>
      <c r="M24" s="467"/>
      <c r="N24" s="468"/>
      <c r="P24" s="466"/>
      <c r="Q24" s="467"/>
      <c r="R24" s="467"/>
      <c r="S24" s="467"/>
      <c r="T24" s="467"/>
      <c r="U24" s="468"/>
    </row>
    <row r="25" spans="1:21" ht="14" outlineLevel="1" thickBot="1">
      <c r="B25" s="30" t="s">
        <v>346</v>
      </c>
      <c r="C25" s="30" t="s">
        <v>346</v>
      </c>
      <c r="D25" s="30" t="s">
        <v>346</v>
      </c>
      <c r="E25" s="30" t="s">
        <v>346</v>
      </c>
      <c r="F25" s="30" t="s">
        <v>346</v>
      </c>
      <c r="G25" s="30" t="s">
        <v>346</v>
      </c>
      <c r="I25" s="466"/>
      <c r="J25" s="467"/>
      <c r="K25" s="467"/>
      <c r="L25" s="467"/>
      <c r="M25" s="467"/>
      <c r="N25" s="468"/>
      <c r="P25" s="466"/>
      <c r="Q25" s="467"/>
      <c r="R25" s="467"/>
      <c r="S25" s="467"/>
      <c r="T25" s="467"/>
      <c r="U25" s="468"/>
    </row>
    <row r="26" spans="1:21" outlineLevel="1">
      <c r="A26" s="54" t="s">
        <v>347</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348</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4" outlineLevel="1" thickBot="1">
      <c r="A29" s="154"/>
      <c r="B29" s="248"/>
      <c r="C29" s="248"/>
      <c r="D29" s="248"/>
      <c r="E29" s="248"/>
      <c r="F29" s="248"/>
      <c r="G29" s="248"/>
      <c r="I29" s="466"/>
      <c r="J29" s="467"/>
      <c r="K29" s="467"/>
      <c r="L29" s="467"/>
      <c r="M29" s="467"/>
      <c r="N29" s="468"/>
      <c r="P29" s="466"/>
      <c r="Q29" s="467"/>
      <c r="R29" s="467"/>
      <c r="S29" s="467"/>
      <c r="T29" s="467"/>
      <c r="U29" s="468"/>
    </row>
    <row r="30" spans="1:21" ht="14" outlineLevel="1" thickBot="1">
      <c r="A30" s="308"/>
      <c r="B30" s="309" t="s">
        <v>349</v>
      </c>
      <c r="C30" s="310" t="s">
        <v>350</v>
      </c>
      <c r="D30" s="413" t="s">
        <v>306</v>
      </c>
      <c r="E30" s="414"/>
      <c r="F30" s="414"/>
      <c r="G30" s="415"/>
      <c r="I30" s="466"/>
      <c r="J30" s="467"/>
      <c r="K30" s="467"/>
      <c r="L30" s="467"/>
      <c r="M30" s="467"/>
      <c r="N30" s="468"/>
      <c r="P30" s="466"/>
      <c r="Q30" s="467"/>
      <c r="R30" s="467"/>
      <c r="S30" s="467"/>
      <c r="T30" s="467"/>
      <c r="U30" s="468"/>
    </row>
    <row r="31" spans="1:21" outlineLevel="1">
      <c r="A31" s="433" t="s">
        <v>351</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4"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354</v>
      </c>
    </row>
    <row r="49" spans="1:54" ht="15" outlineLevel="1">
      <c r="A49" s="12"/>
    </row>
    <row r="50" spans="1:54" ht="14" outlineLevel="1" thickBot="1">
      <c r="A50" s="4" t="s">
        <v>355</v>
      </c>
    </row>
    <row r="51" spans="1:54" outlineLevel="2">
      <c r="B51" s="19"/>
      <c r="C51" s="19"/>
      <c r="D51" s="19"/>
      <c r="E51" s="420" t="s">
        <v>253</v>
      </c>
      <c r="F51" s="408"/>
      <c r="G51" s="408"/>
      <c r="H51" s="408"/>
      <c r="I51" s="408"/>
      <c r="J51" s="408" t="s">
        <v>254</v>
      </c>
      <c r="K51" s="408"/>
      <c r="L51" s="408"/>
      <c r="M51" s="408"/>
      <c r="N51" s="408"/>
      <c r="O51" s="408" t="s">
        <v>255</v>
      </c>
      <c r="P51" s="408"/>
      <c r="Q51" s="408"/>
      <c r="R51" s="408"/>
      <c r="S51" s="408"/>
      <c r="T51" s="408" t="s">
        <v>256</v>
      </c>
      <c r="U51" s="408"/>
      <c r="V51" s="408"/>
      <c r="W51" s="408"/>
      <c r="X51" s="408"/>
      <c r="Y51" s="408" t="s">
        <v>356</v>
      </c>
      <c r="Z51" s="408"/>
      <c r="AA51" s="408"/>
      <c r="AB51" s="408"/>
      <c r="AC51" s="408"/>
      <c r="AD51" s="408" t="s">
        <v>357</v>
      </c>
      <c r="AE51" s="408"/>
      <c r="AF51" s="408"/>
      <c r="AG51" s="408"/>
      <c r="AH51" s="408"/>
      <c r="AI51" s="408" t="s">
        <v>358</v>
      </c>
      <c r="AJ51" s="408"/>
      <c r="AK51" s="408"/>
      <c r="AL51" s="408"/>
      <c r="AM51" s="408"/>
      <c r="AN51" s="408" t="s">
        <v>359</v>
      </c>
      <c r="AO51" s="408"/>
      <c r="AP51" s="408"/>
      <c r="AQ51" s="408"/>
      <c r="AR51" s="408"/>
      <c r="AS51" s="408" t="s">
        <v>360</v>
      </c>
      <c r="AT51" s="408"/>
      <c r="AU51" s="408"/>
      <c r="AV51" s="408"/>
      <c r="AW51" s="408"/>
      <c r="AX51" s="408" t="s">
        <v>361</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349</v>
      </c>
      <c r="C53" s="19" t="s">
        <v>362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363</v>
      </c>
      <c r="B54" s="127"/>
      <c r="C54" s="127"/>
      <c r="D54" s="124" t="s">
        <v>364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364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364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364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364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364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364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364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364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364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365</v>
      </c>
      <c r="C64" s="296" t="s">
        <v>366</v>
      </c>
      <c r="D64" s="123" t="s">
        <v>364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367</v>
      </c>
      <c r="B66" s="266"/>
      <c r="C66" s="267"/>
      <c r="D66" s="268" t="s">
        <v>364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364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364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364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364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368</v>
      </c>
      <c r="C71" s="123"/>
      <c r="D71" s="270" t="s">
        <v>364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369</v>
      </c>
      <c r="B75" s="127" t="s">
        <v>370</v>
      </c>
      <c r="C75" s="274"/>
      <c r="D75" s="124" t="s">
        <v>364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364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371</v>
      </c>
      <c r="C77" s="271"/>
      <c r="D77" s="123" t="s">
        <v>364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372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373</v>
      </c>
      <c r="C81" s="6" t="s">
        <v>374</v>
      </c>
      <c r="D81" t="s">
        <v>375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376</v>
      </c>
      <c r="C82" t="s">
        <v>377</v>
      </c>
      <c r="D82" t="s">
        <v>364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378</v>
      </c>
      <c r="C83" t="s">
        <v>379</v>
      </c>
      <c r="D83" t="s">
        <v>364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380</v>
      </c>
      <c r="C84" t="s">
        <v>381</v>
      </c>
      <c r="D84" t="s">
        <v>364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382</v>
      </c>
      <c r="C85" t="s">
        <v>383</v>
      </c>
      <c r="D85" t="s">
        <v>364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384</v>
      </c>
      <c r="C86" t="s">
        <v>385</v>
      </c>
      <c r="D86" t="s">
        <v>364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386</v>
      </c>
      <c r="C87" t="s">
        <v>387</v>
      </c>
      <c r="D87" t="s">
        <v>364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388</v>
      </c>
      <c r="C88" t="s">
        <v>389</v>
      </c>
      <c r="D88" t="s">
        <v>364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390</v>
      </c>
      <c r="C89" t="s">
        <v>391</v>
      </c>
      <c r="D89" t="s">
        <v>364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392</v>
      </c>
      <c r="C90" t="s">
        <v>393</v>
      </c>
      <c r="D90" t="s">
        <v>364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394</v>
      </c>
      <c r="C91" t="s">
        <v>395</v>
      </c>
      <c r="D91" t="s">
        <v>364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396</v>
      </c>
      <c r="C92" t="s">
        <v>397</v>
      </c>
      <c r="D92" t="s">
        <v>364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398</v>
      </c>
      <c r="C93" t="s">
        <v>399</v>
      </c>
      <c r="D93" t="s">
        <v>364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400</v>
      </c>
      <c r="C94" t="s">
        <v>401</v>
      </c>
      <c r="D94" t="s">
        <v>364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402</v>
      </c>
      <c r="C95" t="s">
        <v>403</v>
      </c>
      <c r="D95" t="s">
        <v>364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404</v>
      </c>
      <c r="C96" t="s">
        <v>405</v>
      </c>
      <c r="D96" t="s">
        <v>364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406</v>
      </c>
      <c r="C97" t="s">
        <v>407</v>
      </c>
      <c r="D97" t="s">
        <v>364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408</v>
      </c>
      <c r="C98" t="s">
        <v>409</v>
      </c>
      <c r="D98" t="s">
        <v>364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410</v>
      </c>
      <c r="C99" t="s">
        <v>411</v>
      </c>
      <c r="D99" t="s">
        <v>364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412</v>
      </c>
      <c r="C100" t="s">
        <v>413</v>
      </c>
      <c r="D100" t="s">
        <v>364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414</v>
      </c>
      <c r="C101" t="s">
        <v>415</v>
      </c>
      <c r="D101" t="s">
        <v>364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416</v>
      </c>
      <c r="C102" t="s">
        <v>417</v>
      </c>
      <c r="D102" t="s">
        <v>364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418</v>
      </c>
      <c r="C103" t="s">
        <v>419</v>
      </c>
      <c r="D103" t="s">
        <v>364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420</v>
      </c>
      <c r="C104" t="s">
        <v>421</v>
      </c>
      <c r="D104" t="s">
        <v>364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422</v>
      </c>
      <c r="C105" t="s">
        <v>423</v>
      </c>
      <c r="D105" t="s">
        <v>364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424</v>
      </c>
      <c r="C106" t="s">
        <v>425</v>
      </c>
      <c r="D106" t="s">
        <v>364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426</v>
      </c>
      <c r="C107" t="s">
        <v>427</v>
      </c>
      <c r="D107" t="s">
        <v>364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494</v>
      </c>
      <c r="C108" t="s">
        <v>495</v>
      </c>
      <c r="D108" t="s">
        <v>364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496</v>
      </c>
      <c r="C109" t="s">
        <v>497</v>
      </c>
      <c r="D109" t="s">
        <v>364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498</v>
      </c>
      <c r="C110" t="s">
        <v>499</v>
      </c>
      <c r="D110" t="s">
        <v>364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500</v>
      </c>
      <c r="C111" t="s">
        <v>501</v>
      </c>
      <c r="D111" t="s">
        <v>364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502</v>
      </c>
      <c r="C112" t="s">
        <v>503</v>
      </c>
      <c r="D112" t="s">
        <v>364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504</v>
      </c>
      <c r="C113" t="s">
        <v>505</v>
      </c>
      <c r="D113" t="s">
        <v>364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506</v>
      </c>
      <c r="C114" t="s">
        <v>507</v>
      </c>
      <c r="D114" t="s">
        <v>364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508</v>
      </c>
      <c r="C115" t="s">
        <v>509</v>
      </c>
      <c r="D115" t="s">
        <v>364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510</v>
      </c>
      <c r="C116" t="s">
        <v>511</v>
      </c>
      <c r="D116" t="s">
        <v>364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512</v>
      </c>
      <c r="C117" t="s">
        <v>513</v>
      </c>
      <c r="D117" t="s">
        <v>364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514</v>
      </c>
      <c r="C118" t="s">
        <v>515</v>
      </c>
      <c r="D118" t="s">
        <v>364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516</v>
      </c>
      <c r="C119" t="s">
        <v>517</v>
      </c>
      <c r="D119" t="s">
        <v>364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518</v>
      </c>
      <c r="C120" t="s">
        <v>519</v>
      </c>
      <c r="D120" t="s">
        <v>364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520</v>
      </c>
      <c r="C121" t="s">
        <v>521</v>
      </c>
      <c r="D121" t="s">
        <v>364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522</v>
      </c>
      <c r="C122" t="s">
        <v>523</v>
      </c>
      <c r="D122" t="s">
        <v>364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524</v>
      </c>
      <c r="C123" t="s">
        <v>525</v>
      </c>
      <c r="D123" t="s">
        <v>364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526</v>
      </c>
      <c r="C124" t="s">
        <v>527</v>
      </c>
      <c r="D124" t="s">
        <v>364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528</v>
      </c>
      <c r="C125" t="s">
        <v>529</v>
      </c>
      <c r="D125" t="s">
        <v>364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530</v>
      </c>
      <c r="C126" t="s">
        <v>531</v>
      </c>
      <c r="D126" t="s">
        <v>364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532</v>
      </c>
      <c r="C127" t="s">
        <v>533</v>
      </c>
      <c r="D127" t="s">
        <v>364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428</v>
      </c>
      <c r="C128" t="s">
        <v>429</v>
      </c>
      <c r="D128" t="s">
        <v>364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430</v>
      </c>
      <c r="C129" t="s">
        <v>431</v>
      </c>
      <c r="D129" t="s">
        <v>364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432</v>
      </c>
      <c r="C130" t="s">
        <v>433</v>
      </c>
      <c r="D130" t="s">
        <v>364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434</v>
      </c>
      <c r="C131" t="s">
        <v>435</v>
      </c>
      <c r="D131" t="s">
        <v>364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436</v>
      </c>
      <c r="C132" t="s">
        <v>437</v>
      </c>
      <c r="D132" t="s">
        <v>364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438</v>
      </c>
      <c r="C133" s="7" t="s">
        <v>439</v>
      </c>
      <c r="D133" s="7" t="s">
        <v>364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440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441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442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443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444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445</v>
      </c>
      <c r="B143" s="135" t="s">
        <v>265</v>
      </c>
      <c r="C143" s="135" t="s">
        <v>370</v>
      </c>
      <c r="D143" s="135" t="s">
        <v>364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265</v>
      </c>
      <c r="C144" s="135"/>
      <c r="D144" s="135" t="s">
        <v>364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265</v>
      </c>
      <c r="C145" s="135"/>
      <c r="D145" s="135" t="s">
        <v>364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268</v>
      </c>
      <c r="C146" s="135" t="s">
        <v>446</v>
      </c>
      <c r="D146" s="135" t="s">
        <v>364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268</v>
      </c>
      <c r="C147" s="135" t="s">
        <v>447</v>
      </c>
      <c r="D147" s="135" t="s">
        <v>364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268</v>
      </c>
      <c r="C148" s="135"/>
      <c r="D148" s="135" t="s">
        <v>364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268</v>
      </c>
      <c r="C149" s="135"/>
      <c r="D149" s="135" t="s">
        <v>364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271</v>
      </c>
      <c r="C150" s="315" t="s">
        <v>448</v>
      </c>
      <c r="D150" s="135" t="s">
        <v>364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271</v>
      </c>
      <c r="C151" s="315" t="s">
        <v>449</v>
      </c>
      <c r="D151" s="135" t="s">
        <v>364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271</v>
      </c>
      <c r="C152" s="315" t="s">
        <v>450</v>
      </c>
      <c r="D152" s="135" t="s">
        <v>364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451</v>
      </c>
      <c r="C153" s="135"/>
      <c r="D153" s="135" t="s">
        <v>364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451</v>
      </c>
      <c r="C154" s="135"/>
      <c r="D154" s="135" t="s">
        <v>364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355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444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452</v>
      </c>
      <c r="B158" s="135" t="s">
        <v>265</v>
      </c>
      <c r="C158" s="315" t="s">
        <v>370</v>
      </c>
      <c r="D158" s="135" t="s">
        <v>453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265</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265</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268</v>
      </c>
      <c r="C161" s="315" t="s">
        <v>446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268</v>
      </c>
      <c r="C162" s="315" t="s">
        <v>447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268</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268</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451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451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451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451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451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456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457</v>
      </c>
      <c r="B172" s="135" t="s">
        <v>265</v>
      </c>
      <c r="C172" s="135" t="s">
        <v>370</v>
      </c>
      <c r="D172" s="135" t="s">
        <v>364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265</v>
      </c>
      <c r="C173" s="135"/>
      <c r="D173" s="135" t="s">
        <v>364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265</v>
      </c>
      <c r="C174" s="135"/>
      <c r="D174" s="135" t="s">
        <v>364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458</v>
      </c>
      <c r="B176" s="135" t="s">
        <v>265</v>
      </c>
      <c r="C176" s="135" t="s">
        <v>370</v>
      </c>
      <c r="D176" s="135" t="s">
        <v>364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265</v>
      </c>
      <c r="C177" s="135"/>
      <c r="D177" s="135" t="s">
        <v>364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265</v>
      </c>
      <c r="C178" s="135"/>
      <c r="D178" s="135" t="s">
        <v>364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459</v>
      </c>
      <c r="B182" s="19"/>
      <c r="C182" s="19"/>
      <c r="D182" s="19"/>
      <c r="E182" s="15"/>
    </row>
    <row r="183" spans="1:54" ht="15" outlineLevel="1">
      <c r="A183" s="12"/>
      <c r="B183" s="19"/>
      <c r="C183" s="19"/>
      <c r="D183" s="19"/>
      <c r="E183" s="15"/>
    </row>
    <row r="184" spans="1:54" s="4" customFormat="1" outlineLevel="1">
      <c r="A184" s="4" t="s">
        <v>460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461</v>
      </c>
      <c r="B186" s="150" t="s">
        <v>462</v>
      </c>
      <c r="C186" s="6" t="s">
        <v>463</v>
      </c>
      <c r="D186" s="10" t="s">
        <v>375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464</v>
      </c>
      <c r="C187" s="6" t="s">
        <v>465</v>
      </c>
      <c r="D187" s="10" t="s">
        <v>375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466</v>
      </c>
      <c r="B190" s="150" t="s">
        <v>325</v>
      </c>
      <c r="C190" s="19"/>
      <c r="D190" s="135" t="s">
        <v>364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467</v>
      </c>
      <c r="C191" s="19"/>
      <c r="D191" s="135" t="s">
        <v>364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536</v>
      </c>
      <c r="C192" s="19"/>
      <c r="D192" s="135" t="s">
        <v>364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468</v>
      </c>
      <c r="C193" s="19"/>
      <c r="D193" s="135" t="s">
        <v>364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469</v>
      </c>
      <c r="C194" s="19"/>
      <c r="D194" s="135" t="s">
        <v>364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470</v>
      </c>
      <c r="C195" s="19"/>
      <c r="D195" s="135" t="s">
        <v>364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268</v>
      </c>
      <c r="C196" s="19"/>
      <c r="D196" s="135" t="s">
        <v>364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271</v>
      </c>
      <c r="C197" s="19"/>
      <c r="D197" s="135" t="s">
        <v>364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451</v>
      </c>
      <c r="C198" s="19"/>
      <c r="D198" s="135" t="s">
        <v>364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471</v>
      </c>
      <c r="B200" s="150" t="s">
        <v>472</v>
      </c>
      <c r="C200" s="19"/>
      <c r="D200" s="135" t="s">
        <v>364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473</v>
      </c>
      <c r="C201" s="19"/>
      <c r="D201" s="135" t="s">
        <v>364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474</v>
      </c>
      <c r="C202" s="19"/>
      <c r="D202" s="135" t="s">
        <v>364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475</v>
      </c>
      <c r="B204" s="150" t="s">
        <v>476</v>
      </c>
      <c r="C204" s="19"/>
      <c r="D204" s="135" t="s">
        <v>364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477</v>
      </c>
      <c r="C205" s="19"/>
      <c r="D205" s="135" t="s">
        <v>364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478</v>
      </c>
      <c r="C206" s="19"/>
      <c r="D206" s="135" t="s">
        <v>364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537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466</v>
      </c>
      <c r="B210" s="150" t="s">
        <v>538</v>
      </c>
      <c r="C210" s="19"/>
      <c r="D210" s="135" t="s">
        <v>364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467</v>
      </c>
      <c r="C211" s="19"/>
      <c r="D211" s="135" t="s">
        <v>364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536</v>
      </c>
      <c r="C212" s="19"/>
      <c r="D212" s="135" t="s">
        <v>364</v>
      </c>
      <c r="E212" s="21">
        <f>E192-Baseline!E192</f>
        <v>2.3857899157375795E-2</v>
      </c>
      <c r="F212" s="21">
        <f>F77*F186-Baseline!F77*Baseline!F186</f>
        <v>2.4222380353972721E-2</v>
      </c>
      <c r="G212" s="21">
        <f>G77*G186-Baseline!G77*Baseline!G186</f>
        <v>2.4596714102776703E-2</v>
      </c>
      <c r="H212" s="21">
        <f>H77*H186-Baseline!H77*Baseline!H186</f>
        <v>2.4981160102195119E-2</v>
      </c>
      <c r="I212" s="21">
        <f>I77*I186-Baseline!I77*Baseline!I186</f>
        <v>2.5375984908721748E-2</v>
      </c>
      <c r="J212" s="21">
        <f>J77*J186-Baseline!J77*Baseline!J186</f>
        <v>2.57814621177892E-2</v>
      </c>
      <c r="K212" s="21">
        <f>K77*K186-Baseline!K77*Baseline!K186</f>
        <v>2.619787254939877E-2</v>
      </c>
      <c r="L212" s="21">
        <f>L77*L186-Baseline!L77*Baseline!L186</f>
        <v>2.6625504438654107E-2</v>
      </c>
      <c r="M212" s="21">
        <f>M77*M186-Baseline!M77*Baseline!M186</f>
        <v>2.706021260567806E-2</v>
      </c>
      <c r="N212" s="21">
        <f>N77*N186-Baseline!N77*Baseline!N186</f>
        <v>2.7506187720998859E-2</v>
      </c>
      <c r="O212" s="21">
        <f>O77*O186-Baseline!O77*Baseline!O186</f>
        <v>2.7964468847111786E-2</v>
      </c>
      <c r="P212" s="21">
        <f>P77*P186-Baseline!P77*Baseline!P186</f>
        <v>2.8435370020722779E-2</v>
      </c>
      <c r="Q212" s="21">
        <f>Q77*Q186-Baseline!Q77*Baseline!Q186</f>
        <v>2.8919213922905262E-2</v>
      </c>
      <c r="R212" s="21">
        <f>R77*R186-Baseline!R77*Baseline!R186</f>
        <v>2.9415748994900778E-2</v>
      </c>
      <c r="S212" s="21">
        <f>S77*S186-Baseline!S77*Baseline!S186</f>
        <v>2.9925826219735094E-2</v>
      </c>
      <c r="T212" s="21">
        <f>T77*T186-Baseline!T77*Baseline!T186</f>
        <v>3.044989103807717E-2</v>
      </c>
      <c r="U212" s="21">
        <f>U77*U186-Baseline!U77*Baseline!U186</f>
        <v>3.0988302160842276E-2</v>
      </c>
      <c r="V212" s="21">
        <f>V77*V186-Baseline!V77*Baseline!V186</f>
        <v>3.154142811237768E-2</v>
      </c>
      <c r="W212" s="21">
        <f>W77*W186-Baseline!W77*Baseline!W186</f>
        <v>3.2109647477734982E-2</v>
      </c>
      <c r="X212" s="21">
        <f>X77*X186-Baseline!X77*Baseline!X186</f>
        <v>3.269334915686449E-2</v>
      </c>
      <c r="Y212" s="21">
        <f>Y77*Y186-Baseline!Y77*Baseline!Y186</f>
        <v>3.3292932625900912E-2</v>
      </c>
      <c r="Z212" s="21">
        <f>Z77*Z186-Baseline!Z77*Baseline!Z186</f>
        <v>3.3908808205714423E-2</v>
      </c>
      <c r="AA212" s="21">
        <f>AA77*AA186-Baseline!AA77*Baseline!AA186</f>
        <v>3.4541397337906524E-2</v>
      </c>
      <c r="AB212" s="21">
        <f>AB77*AB186-Baseline!AB77*Baseline!AB186</f>
        <v>3.5191132868435081E-2</v>
      </c>
      <c r="AC212" s="21">
        <f>AC77*AC186-Baseline!AC77*Baseline!AC186</f>
        <v>0.12090967146331037</v>
      </c>
      <c r="AD212" s="21">
        <f>AD77*AD186-Baseline!AD77*Baseline!AD186</f>
        <v>0.12149130794799393</v>
      </c>
      <c r="AE212" s="21">
        <f>AE77*AE186-Baseline!AE77*Baseline!AE186</f>
        <v>0.12209256492162078</v>
      </c>
      <c r="AF212" s="21">
        <f>AF77*AF186-Baseline!AF77*Baseline!AF186</f>
        <v>0.12271388858832769</v>
      </c>
      <c r="AG212" s="21">
        <f>AG77*AG186-Baseline!AG77*Baseline!AG186</f>
        <v>0.12335573928638449</v>
      </c>
      <c r="AH212" s="21">
        <f>AH77*AH186-Baseline!AH77*Baseline!AH186</f>
        <v>0.12401859178151739</v>
      </c>
      <c r="AI212" s="21">
        <f>AI77*AI186-Baseline!AI77*Baseline!AI186</f>
        <v>0.12470293557066839</v>
      </c>
      <c r="AJ212" s="21">
        <f>AJ77*AJ186-Baseline!AJ77*Baseline!AJ186</f>
        <v>0.12601805808567756</v>
      </c>
      <c r="AK212" s="21">
        <f>AK77*AK186-Baseline!AK77*Baseline!AK186</f>
        <v>0.12736574504849613</v>
      </c>
      <c r="AL212" s="21">
        <f>AL77*AL186-Baseline!AL77*Baseline!AL186</f>
        <v>0.12874693545011939</v>
      </c>
      <c r="AM212" s="21">
        <f>AM77*AM186-Baseline!AM77*Baseline!AM186</f>
        <v>0.13016259881105657</v>
      </c>
      <c r="AN212" s="21">
        <f>AN77*AN186-Baseline!AN77*Baseline!AN186</f>
        <v>0.13161373610266192</v>
      </c>
      <c r="AO212" s="21">
        <f>AO77*AO186-Baseline!AO77*Baseline!AO186</f>
        <v>0.13310138069841321</v>
      </c>
      <c r="AP212" s="21">
        <f>AP77*AP186-Baseline!AP77*Baseline!AP186</f>
        <v>0.13462659935604612</v>
      </c>
      <c r="AQ212" s="21">
        <f>AQ77*AQ186-Baseline!AQ77*Baseline!AQ186</f>
        <v>0.13619049323148402</v>
      </c>
      <c r="AR212" s="21">
        <f>AR77*AR186-Baseline!AR77*Baseline!AR186</f>
        <v>0.13701101498569687</v>
      </c>
      <c r="AS212" s="21">
        <f>AS77*AS186-Baseline!AS77*Baseline!AS186</f>
        <v>0.1362118836613789</v>
      </c>
      <c r="AT212" s="21">
        <f>AT77*AT186-Baseline!AT77*Baseline!AT186</f>
        <v>0.13544873995944187</v>
      </c>
      <c r="AU212" s="21">
        <f>AU77*AU186-Baseline!AU77*Baseline!AU186</f>
        <v>0.13472058632955194</v>
      </c>
      <c r="AV212" s="21">
        <f>AV77*AV186-Baseline!AV77*Baseline!AV186</f>
        <v>0.13402645447791461</v>
      </c>
      <c r="AW212" s="21">
        <f>AW77*AW186-Baseline!AW77*Baseline!AW186</f>
        <v>0.1333654045159457</v>
      </c>
      <c r="AX212" s="21">
        <f>AX77*AX186-Baseline!AX77*Baseline!AX186</f>
        <v>0.13273652413374146</v>
      </c>
      <c r="AY212" s="21">
        <f>AY77*AY186-Baseline!AY77*Baseline!AY186</f>
        <v>0.13213892779762607</v>
      </c>
      <c r="AZ212" s="21">
        <f>AZ77*AZ186-Baseline!AZ77*Baseline!AZ186</f>
        <v>0.13157175597107401</v>
      </c>
      <c r="BA212" s="21">
        <f>BA77*BA186-Baseline!BA77*Baseline!BA186</f>
        <v>0.1310341743583282</v>
      </c>
      <c r="BB212" s="21">
        <f>BB77*BB186-Baseline!BB77*Baseline!BB186</f>
        <v>0.13049878921995658</v>
      </c>
    </row>
    <row r="213" spans="1:54" outlineLevel="2">
      <c r="A213" s="475"/>
      <c r="B213" s="150" t="s">
        <v>468</v>
      </c>
      <c r="C213" s="19"/>
      <c r="D213" s="135" t="s">
        <v>364</v>
      </c>
      <c r="E213" s="21">
        <f>E193-Baseline!E193</f>
        <v>0.14225504118919821</v>
      </c>
      <c r="F213" s="21">
        <f>F193-Baseline!F193</f>
        <v>0.14699819422869193</v>
      </c>
      <c r="G213" s="21">
        <f>G193-Baseline!G193</f>
        <v>0.15135760195501466</v>
      </c>
      <c r="H213" s="21">
        <f>H193-Baseline!H193</f>
        <v>0.15584363894117775</v>
      </c>
      <c r="I213" s="21">
        <f>I193-Baseline!I193</f>
        <v>0.1609990238712351</v>
      </c>
      <c r="J213" s="21">
        <f>J193-Baseline!J193</f>
        <v>0.16630690229599313</v>
      </c>
      <c r="K213" s="21">
        <f>K193-Baseline!K193</f>
        <v>0.17121660793305901</v>
      </c>
      <c r="L213" s="21">
        <f>L193-Baseline!L193</f>
        <v>0.17683626330475136</v>
      </c>
      <c r="M213" s="21">
        <f>M193-Baseline!M193</f>
        <v>0.18259440742638328</v>
      </c>
      <c r="N213" s="21">
        <f>N193-Baseline!N193</f>
        <v>0.18793835513867418</v>
      </c>
      <c r="O213" s="21">
        <f>O193-Baseline!O193</f>
        <v>0.19403651896213103</v>
      </c>
      <c r="P213" s="21">
        <f>P193-Baseline!P193</f>
        <v>0.20032083182228538</v>
      </c>
      <c r="Q213" s="21">
        <f>Q193-Baseline!Q193</f>
        <v>0.20679761798140528</v>
      </c>
      <c r="R213" s="21">
        <f>R193-Baseline!R193</f>
        <v>0.21409335026571782</v>
      </c>
      <c r="S213" s="21">
        <f>S193-Baseline!S193</f>
        <v>0.22098079967341366</v>
      </c>
      <c r="T213" s="21">
        <f>T193-Baseline!T193</f>
        <v>0.22808125581385488</v>
      </c>
      <c r="U213" s="21">
        <f>U193-Baseline!U193</f>
        <v>0.23540189571053227</v>
      </c>
      <c r="V213" s="21">
        <f>V193-Baseline!V193</f>
        <v>0.24361940829555062</v>
      </c>
      <c r="W213" s="21">
        <f>W193-Baseline!W193</f>
        <v>0.25141492235570384</v>
      </c>
      <c r="X213" s="21">
        <f>X193-Baseline!X193</f>
        <v>0.26014760238300128</v>
      </c>
      <c r="Y213" s="21">
        <f>Y193-Baseline!Y193</f>
        <v>0.26845085763882853</v>
      </c>
      <c r="Z213" s="21">
        <f>Z193-Baseline!Z193</f>
        <v>0.27773395445080423</v>
      </c>
      <c r="AA213" s="21">
        <f>AA193-Baseline!AA193</f>
        <v>0.28731289410264815</v>
      </c>
      <c r="AB213" s="21">
        <f>AB193-Baseline!AB193</f>
        <v>0.29719771575410137</v>
      </c>
      <c r="AC213" s="21">
        <f>AC193-Baseline!AC193</f>
        <v>1.0359189383166794</v>
      </c>
      <c r="AD213" s="21">
        <f>AD193-Baseline!AD193</f>
        <v>1.0559174695420896</v>
      </c>
      <c r="AE213" s="21">
        <f>AE193-Baseline!AE193</f>
        <v>1.0764871112109617</v>
      </c>
      <c r="AF213" s="21">
        <f>AF193-Baseline!AF193</f>
        <v>1.0973023895058669</v>
      </c>
      <c r="AG213" s="21">
        <f>AG193-Baseline!AG193</f>
        <v>1.1184046066914699</v>
      </c>
      <c r="AH213" s="21">
        <f>AH193-Baseline!AH193</f>
        <v>1.1398447120993711</v>
      </c>
      <c r="AI213" s="21">
        <f>AI193-Baseline!AI193</f>
        <v>1.1616924646168385</v>
      </c>
      <c r="AJ213" s="21">
        <f>AJ193-Baseline!AJ193</f>
        <v>1.1896717115358151</v>
      </c>
      <c r="AK213" s="21">
        <f>AK193-Baseline!AK193</f>
        <v>1.218272078953728</v>
      </c>
      <c r="AL213" s="21">
        <f>AL193-Baseline!AL193</f>
        <v>1.2475313816723346</v>
      </c>
      <c r="AM213" s="21">
        <f>AM193-Baseline!AM193</f>
        <v>1.2774781983720838</v>
      </c>
      <c r="AN213" s="21">
        <f>AN193-Baseline!AN193</f>
        <v>1.308133786691992</v>
      </c>
      <c r="AO213" s="21">
        <f>AO193-Baseline!AO193</f>
        <v>1.3395162961017879</v>
      </c>
      <c r="AP213" s="21">
        <f>AP193-Baseline!AP193</f>
        <v>1.3716510797163943</v>
      </c>
      <c r="AQ213" s="21">
        <f>AQ193-Baseline!AQ193</f>
        <v>1.4045660115894545</v>
      </c>
      <c r="AR213" s="21">
        <f>AR193-Baseline!AR193</f>
        <v>1.4301122885577928</v>
      </c>
      <c r="AS213" s="21">
        <f>AS193-Baseline!AS193</f>
        <v>1.4387552023462555</v>
      </c>
      <c r="AT213" s="21">
        <f>AT193-Baseline!AT193</f>
        <v>1.4475830899085405</v>
      </c>
      <c r="AU213" s="21">
        <f>AU193-Baseline!AU193</f>
        <v>1.4565990403385134</v>
      </c>
      <c r="AV213" s="21">
        <f>AV193-Baseline!AV193</f>
        <v>1.4658056459185282</v>
      </c>
      <c r="AW213" s="21">
        <f>AW193-Baseline!AW193</f>
        <v>1.4752050711093727</v>
      </c>
      <c r="AX213" s="21">
        <f>AX193-Baseline!AX193</f>
        <v>1.4847994389461294</v>
      </c>
      <c r="AY213" s="21">
        <f>AY193-Baseline!AY193</f>
        <v>1.4945908174187932</v>
      </c>
      <c r="AZ213" s="21">
        <f>AZ193-Baseline!AZ193</f>
        <v>1.5045811128429316</v>
      </c>
      <c r="BA213" s="21">
        <f>BA193-Baseline!BA193</f>
        <v>1.5147720417734367</v>
      </c>
      <c r="BB213" s="21">
        <f>BB193-Baseline!BB193</f>
        <v>1.5248545660332373</v>
      </c>
    </row>
    <row r="214" spans="1:54" outlineLevel="2">
      <c r="A214" s="475"/>
      <c r="B214" s="150" t="s">
        <v>469</v>
      </c>
      <c r="C214" s="19"/>
      <c r="D214" s="135" t="s">
        <v>364</v>
      </c>
      <c r="E214" s="21">
        <f>E194-Baseline!E194</f>
        <v>7.1240089539920601E-2</v>
      </c>
      <c r="F214" s="21">
        <f>F194-Baseline!F194</f>
        <v>7.3429884813522334E-2</v>
      </c>
      <c r="G214" s="21">
        <f>G194-Baseline!G194</f>
        <v>7.5700176167785918E-2</v>
      </c>
      <c r="H214" s="21">
        <f>H194-Baseline!H194</f>
        <v>7.8054180653624045E-2</v>
      </c>
      <c r="I214" s="21">
        <f>I194-Baseline!I194</f>
        <v>8.0495248099930528E-2</v>
      </c>
      <c r="J214" s="21">
        <f>J194-Baseline!J194</f>
        <v>8.3026866758726378E-2</v>
      </c>
      <c r="K214" s="21">
        <f>K194-Baseline!K194</f>
        <v>8.5652668913545546E-2</v>
      </c>
      <c r="L214" s="21">
        <f>L194-Baseline!L194</f>
        <v>8.8376437107818145E-2</v>
      </c>
      <c r="M214" s="21">
        <f>M194-Baseline!M194</f>
        <v>9.1187144991535019E-2</v>
      </c>
      <c r="N214" s="21">
        <f>N194-Baseline!N194</f>
        <v>9.4101508642244994E-2</v>
      </c>
      <c r="O214" s="21">
        <f>O194-Baseline!O194</f>
        <v>9.7126229114206097E-2</v>
      </c>
      <c r="P214" s="21">
        <f>P194-Baseline!P194</f>
        <v>0.10026574991422364</v>
      </c>
      <c r="Q214" s="21">
        <f>Q194-Baseline!Q194</f>
        <v>0.10352469885089502</v>
      </c>
      <c r="R214" s="21">
        <f>R194-Baseline!R194</f>
        <v>0.10690577655397586</v>
      </c>
      <c r="S214" s="21">
        <f>S194-Baseline!S194</f>
        <v>0.11039094558630715</v>
      </c>
      <c r="T214" s="21">
        <f>T194-Baseline!T194</f>
        <v>0.11400898754470451</v>
      </c>
      <c r="U214" s="21">
        <f>U194-Baseline!U194</f>
        <v>0.11776525320921176</v>
      </c>
      <c r="V214" s="21">
        <f>V194-Baseline!V194</f>
        <v>0.12166531467246944</v>
      </c>
      <c r="W214" s="21">
        <f>W194-Baseline!W194</f>
        <v>0.12571497412344632</v>
      </c>
      <c r="X214" s="21">
        <f>X194-Baseline!X194</f>
        <v>0.12992027393930486</v>
      </c>
      <c r="Y214" s="21">
        <f>Y194-Baseline!Y194</f>
        <v>0.1342875063141192</v>
      </c>
      <c r="Z214" s="21">
        <f>Z194-Baseline!Z194</f>
        <v>0.13882322376651668</v>
      </c>
      <c r="AA214" s="21">
        <f>AA194-Baseline!AA194</f>
        <v>0.14353424994569799</v>
      </c>
      <c r="AB214" s="21">
        <f>AB194-Baseline!AB194</f>
        <v>0.1484276911090113</v>
      </c>
      <c r="AC214" s="21">
        <f>AC194-Baseline!AC194</f>
        <v>0.51728442469918268</v>
      </c>
      <c r="AD214" s="21">
        <f>AD194-Baseline!AD194</f>
        <v>0.52718717854764774</v>
      </c>
      <c r="AE214" s="21">
        <f>AE194-Baseline!AE194</f>
        <v>0.53727534149064449</v>
      </c>
      <c r="AF214" s="21">
        <f>AF194-Baseline!AF194</f>
        <v>0.54752954386548014</v>
      </c>
      <c r="AG214" s="21">
        <f>AG194-Baseline!AG194</f>
        <v>0.55794092789346506</v>
      </c>
      <c r="AH214" s="21">
        <f>AH194-Baseline!AH194</f>
        <v>0.56851579996952084</v>
      </c>
      <c r="AI214" s="21">
        <f>AI194-Baseline!AI194</f>
        <v>0.579283600775654</v>
      </c>
      <c r="AJ214" s="21">
        <f>AJ194-Baseline!AJ194</f>
        <v>0.59310473185313761</v>
      </c>
      <c r="AK214" s="21">
        <f>AK194-Baseline!AK194</f>
        <v>0.60723966931983386</v>
      </c>
      <c r="AL214" s="21">
        <f>AL194-Baseline!AL194</f>
        <v>0.62169989460967778</v>
      </c>
      <c r="AM214" s="21">
        <f>AM194-Baseline!AM194</f>
        <v>0.63649830245696948</v>
      </c>
      <c r="AN214" s="21">
        <f>AN194-Baseline!AN194</f>
        <v>0.65164669376564499</v>
      </c>
      <c r="AO214" s="21">
        <f>AO194-Baseline!AO194</f>
        <v>0.66715512984216796</v>
      </c>
      <c r="AP214" s="21">
        <f>AP194-Baseline!AP194</f>
        <v>0.68303588747440858</v>
      </c>
      <c r="AQ214" s="21">
        <f>AQ194-Baseline!AQ194</f>
        <v>0.6993019225880881</v>
      </c>
      <c r="AR214" s="21">
        <f>AR194-Baseline!AR194</f>
        <v>0.7118969759722158</v>
      </c>
      <c r="AS214" s="21">
        <f>AS194-Baseline!AS194</f>
        <v>0.71607777132484396</v>
      </c>
      <c r="AT214" s="21">
        <f>AT194-Baseline!AT194</f>
        <v>0.7203520904708508</v>
      </c>
      <c r="AU214" s="21">
        <f>AU194-Baseline!AU194</f>
        <v>0.72472126559194339</v>
      </c>
      <c r="AV214" s="21">
        <f>AV194-Baseline!AV194</f>
        <v>0.72918647878344955</v>
      </c>
      <c r="AW214" s="21">
        <f>AW194-Baseline!AW194</f>
        <v>0.73374877888345036</v>
      </c>
      <c r="AX214" s="21">
        <f>AX194-Baseline!AX194</f>
        <v>0.73840914438019389</v>
      </c>
      <c r="AY214" s="21">
        <f>AY194-Baseline!AY194</f>
        <v>0.74316850561456349</v>
      </c>
      <c r="AZ214" s="21">
        <f>AZ194-Baseline!AZ194</f>
        <v>0.74802772761392522</v>
      </c>
      <c r="BA214" s="21">
        <f>BA194-Baseline!BA194</f>
        <v>0.7529875969096157</v>
      </c>
      <c r="BB214" s="21">
        <f>BB194-Baseline!BB194</f>
        <v>0.75789444647533522</v>
      </c>
    </row>
    <row r="215" spans="1:54" outlineLevel="2">
      <c r="A215" s="475"/>
      <c r="B215" s="150" t="s">
        <v>470</v>
      </c>
      <c r="C215" s="19"/>
      <c r="D215" s="135" t="s">
        <v>364</v>
      </c>
      <c r="E215" s="21">
        <f>E195-Baseline!E195</f>
        <v>0.21372026856913723</v>
      </c>
      <c r="F215" s="21">
        <f>F195-Baseline!F195</f>
        <v>0.22028965438916903</v>
      </c>
      <c r="G215" s="21">
        <f>G195-Baseline!G195</f>
        <v>0.22710052850335777</v>
      </c>
      <c r="H215" s="21">
        <f>H195-Baseline!H195</f>
        <v>0.23416254196087213</v>
      </c>
      <c r="I215" s="21">
        <f>I195-Baseline!I195</f>
        <v>0.24148574429979153</v>
      </c>
      <c r="J215" s="21">
        <f>J195-Baseline!J195</f>
        <v>0.24908060022147291</v>
      </c>
      <c r="K215" s="21">
        <f>K195-Baseline!K195</f>
        <v>0.25695800674063662</v>
      </c>
      <c r="L215" s="21">
        <f>L195-Baseline!L195</f>
        <v>0.26512931132345441</v>
      </c>
      <c r="M215" s="21">
        <f>M195-Baseline!M195</f>
        <v>0.27356143491718543</v>
      </c>
      <c r="N215" s="21">
        <f>N195-Baseline!N195</f>
        <v>0.28230452586836896</v>
      </c>
      <c r="O215" s="21">
        <f>O195-Baseline!O195</f>
        <v>0.29137868734261829</v>
      </c>
      <c r="P215" s="21">
        <f>P195-Baseline!P195</f>
        <v>0.30079724980300848</v>
      </c>
      <c r="Q215" s="21">
        <f>Q195-Baseline!Q195</f>
        <v>0.31057409655268509</v>
      </c>
      <c r="R215" s="21">
        <f>R195-Baseline!R195</f>
        <v>0.32071732966192751</v>
      </c>
      <c r="S215" s="21">
        <f>S195-Baseline!S195</f>
        <v>0.33117283669542114</v>
      </c>
      <c r="T215" s="21">
        <f>T195-Baseline!T195</f>
        <v>0.34202696256950121</v>
      </c>
      <c r="U215" s="21">
        <f>U195-Baseline!U195</f>
        <v>0.35329575969339</v>
      </c>
      <c r="V215" s="21">
        <f>V195-Baseline!V195</f>
        <v>0.36499594395047985</v>
      </c>
      <c r="W215" s="21">
        <f>W195-Baseline!W195</f>
        <v>0.37714492237033898</v>
      </c>
      <c r="X215" s="21">
        <f>X195-Baseline!X195</f>
        <v>0.38976082181791455</v>
      </c>
      <c r="Y215" s="21">
        <f>Y195-Baseline!Y195</f>
        <v>0.40286251894235764</v>
      </c>
      <c r="Z215" s="21">
        <f>Z195-Baseline!Z195</f>
        <v>0.41646967122759826</v>
      </c>
      <c r="AA215" s="21">
        <f>AA195-Baseline!AA195</f>
        <v>0.43060274991038805</v>
      </c>
      <c r="AB215" s="21">
        <f>AB195-Baseline!AB195</f>
        <v>0.44528307332703387</v>
      </c>
      <c r="AC215" s="21">
        <f>AC195-Baseline!AC195</f>
        <v>1.5518532741122084</v>
      </c>
      <c r="AD215" s="21">
        <f>AD195-Baseline!AD195</f>
        <v>1.5815615356745099</v>
      </c>
      <c r="AE215" s="21">
        <f>AE195-Baseline!AE195</f>
        <v>1.6118260245242608</v>
      </c>
      <c r="AF215" s="21">
        <f>AF195-Baseline!AF195</f>
        <v>1.6425886316745852</v>
      </c>
      <c r="AG215" s="21">
        <f>AG195-Baseline!AG195</f>
        <v>1.6738227837377977</v>
      </c>
      <c r="AH215" s="21">
        <f>AH195-Baseline!AH195</f>
        <v>1.7055473999805959</v>
      </c>
      <c r="AI215" s="21">
        <f>AI195-Baseline!AI195</f>
        <v>1.737850802410519</v>
      </c>
      <c r="AJ215" s="21">
        <f>AJ195-Baseline!AJ195</f>
        <v>1.7793141956522629</v>
      </c>
      <c r="AK215" s="21">
        <f>AK195-Baseline!AK195</f>
        <v>1.8217190080597354</v>
      </c>
      <c r="AL215" s="21">
        <f>AL195-Baseline!AL195</f>
        <v>1.8650996839364393</v>
      </c>
      <c r="AM215" s="21">
        <f>AM195-Baseline!AM195</f>
        <v>1.9094949074889034</v>
      </c>
      <c r="AN215" s="21">
        <f>AN195-Baseline!AN195</f>
        <v>1.9549400814244102</v>
      </c>
      <c r="AO215" s="21">
        <f>AO195-Baseline!AO195</f>
        <v>2.0014653896632124</v>
      </c>
      <c r="AP215" s="21">
        <f>AP195-Baseline!AP195</f>
        <v>2.0491076625694569</v>
      </c>
      <c r="AQ215" s="21">
        <f>AQ195-Baseline!AQ195</f>
        <v>2.0979057679205084</v>
      </c>
      <c r="AR215" s="21">
        <f>AR195-Baseline!AR195</f>
        <v>2.1356909280822984</v>
      </c>
      <c r="AS215" s="21">
        <f>AS195-Baseline!AS195</f>
        <v>2.1482333141474195</v>
      </c>
      <c r="AT215" s="21">
        <f>AT195-Baseline!AT195</f>
        <v>2.1610562715926385</v>
      </c>
      <c r="AU215" s="21">
        <f>AU195-Baseline!AU195</f>
        <v>2.1741637969631209</v>
      </c>
      <c r="AV215" s="21">
        <f>AV195-Baseline!AV195</f>
        <v>2.1875594365448197</v>
      </c>
      <c r="AW215" s="21">
        <f>AW195-Baseline!AW195</f>
        <v>2.2012463368519506</v>
      </c>
      <c r="AX215" s="21">
        <f>AX195-Baseline!AX195</f>
        <v>2.2152274333492663</v>
      </c>
      <c r="AY215" s="21">
        <f>AY195-Baseline!AY195</f>
        <v>2.2295055170594456</v>
      </c>
      <c r="AZ215" s="21">
        <f>AZ195-Baseline!AZ195</f>
        <v>2.2440831830645842</v>
      </c>
      <c r="BA215" s="21">
        <f>BA195-Baseline!BA195</f>
        <v>2.25896279095869</v>
      </c>
      <c r="BB215" s="21">
        <f>BB195-Baseline!BB195</f>
        <v>2.2736833396628189</v>
      </c>
    </row>
    <row r="216" spans="1:54" outlineLevel="2">
      <c r="A216" s="475"/>
      <c r="B216" s="150" t="s">
        <v>268</v>
      </c>
      <c r="C216" s="19"/>
      <c r="D216" s="135" t="s">
        <v>364</v>
      </c>
      <c r="E216" s="21">
        <f>E196-Baseline!E196</f>
        <v>7.1625827032577596E-2</v>
      </c>
      <c r="F216" s="21">
        <f>F196-Baseline!F196</f>
        <v>7.3110717358147642E-2</v>
      </c>
      <c r="G216" s="21">
        <f>G196-Baseline!G196</f>
        <v>7.4630559664263282E-2</v>
      </c>
      <c r="H216" s="21">
        <f>H196-Baseline!H196</f>
        <v>7.6186329098675953E-2</v>
      </c>
      <c r="I216" s="21">
        <f>I196-Baseline!I196</f>
        <v>7.777903409140112E-2</v>
      </c>
      <c r="J216" s="21">
        <f>J196-Baseline!J196</f>
        <v>7.9409717675039099E-2</v>
      </c>
      <c r="K216" s="21">
        <f>K196-Baseline!K196</f>
        <v>8.1079458862323206E-2</v>
      </c>
      <c r="L216" s="21">
        <f>L196-Baseline!L196</f>
        <v>8.2789374083480471E-2</v>
      </c>
      <c r="M216" s="21">
        <f>M196-Baseline!M196</f>
        <v>8.36628425000117E-2</v>
      </c>
      <c r="N216" s="21">
        <f>N196-Baseline!N196</f>
        <v>8.4432584837557889E-2</v>
      </c>
      <c r="O216" s="21">
        <f>O196-Baseline!O196</f>
        <v>8.5241707124731989E-2</v>
      </c>
      <c r="P216" s="21">
        <f>P196-Baseline!P196</f>
        <v>8.6091188597216206E-2</v>
      </c>
      <c r="Q216" s="21">
        <f>Q196-Baseline!Q196</f>
        <v>8.6982051649411321E-2</v>
      </c>
      <c r="R216" s="21">
        <f>R196-Baseline!R196</f>
        <v>8.7787831773006239E-2</v>
      </c>
      <c r="S216" s="21">
        <f>S196-Baseline!S196</f>
        <v>8.8615925981454999E-2</v>
      </c>
      <c r="T216" s="21">
        <f>T196-Baseline!T196</f>
        <v>8.9488109112003972E-2</v>
      </c>
      <c r="U216" s="21">
        <f>U196-Baseline!U196</f>
        <v>9.0405550698825568E-2</v>
      </c>
      <c r="V216" s="21">
        <f>V196-Baseline!V196</f>
        <v>9.1369472740787661E-2</v>
      </c>
      <c r="W216" s="21">
        <f>W196-Baseline!W196</f>
        <v>9.2381151892486232E-2</v>
      </c>
      <c r="X216" s="21">
        <f>X196-Baseline!X196</f>
        <v>9.3441921755814436E-2</v>
      </c>
      <c r="Y216" s="21">
        <f>Y196-Baseline!Y196</f>
        <v>9.455317527667656E-2</v>
      </c>
      <c r="Z216" s="21">
        <f>Z196-Baseline!Z196</f>
        <v>9.5716367251670514E-2</v>
      </c>
      <c r="AA216" s="21">
        <f>AA196-Baseline!AA196</f>
        <v>9.6933016949786399E-2</v>
      </c>
      <c r="AB216" s="21">
        <f>AB196-Baseline!AB196</f>
        <v>9.8204710854402841E-2</v>
      </c>
      <c r="AC216" s="21">
        <f>AC196-Baseline!AC196</f>
        <v>0.345493637661553</v>
      </c>
      <c r="AD216" s="21">
        <f>AD196-Baseline!AD196</f>
        <v>0.34324557804629069</v>
      </c>
      <c r="AE216" s="21">
        <f>AE196-Baseline!AE196</f>
        <v>0.34111147222435978</v>
      </c>
      <c r="AF216" s="21">
        <f>AF196-Baseline!AF196</f>
        <v>0.33909241170674831</v>
      </c>
      <c r="AG216" s="21">
        <f>AG196-Baseline!AG196</f>
        <v>0.33718958266782478</v>
      </c>
      <c r="AH216" s="21">
        <f>AH196-Baseline!AH196</f>
        <v>0.33540426936123674</v>
      </c>
      <c r="AI216" s="21">
        <f>AI196-Baseline!AI196</f>
        <v>0.33373785770319025</v>
      </c>
      <c r="AJ216" s="21">
        <f>AJ196-Baseline!AJ196</f>
        <v>0.33289370358798814</v>
      </c>
      <c r="AK216" s="21">
        <f>AK196-Baseline!AK196</f>
        <v>0.33216700227740059</v>
      </c>
      <c r="AL216" s="21">
        <f>AL196-Baseline!AL196</f>
        <v>0.33156023777853233</v>
      </c>
      <c r="AM216" s="21">
        <f>AM196-Baseline!AM196</f>
        <v>0.33107603073224295</v>
      </c>
      <c r="AN216" s="21">
        <f>AN196-Baseline!AN196</f>
        <v>0.33071714434591715</v>
      </c>
      <c r="AO216" s="21">
        <f>AO196-Baseline!AO196</f>
        <v>0.33048649061388524</v>
      </c>
      <c r="AP216" s="21">
        <f>AP196-Baseline!AP196</f>
        <v>0.33038713683933063</v>
      </c>
      <c r="AQ216" s="21">
        <f>AQ196-Baseline!AQ196</f>
        <v>0.33042231247218484</v>
      </c>
      <c r="AR216" s="21">
        <f>AR196-Baseline!AR196</f>
        <v>0.32998307860283532</v>
      </c>
      <c r="AS216" s="21">
        <f>AS196-Baseline!AS196</f>
        <v>0.32834427128702487</v>
      </c>
      <c r="AT216" s="21">
        <f>AT196-Baseline!AT196</f>
        <v>0.32677977105085104</v>
      </c>
      <c r="AU216" s="21">
        <f>AU196-Baseline!AU196</f>
        <v>0.32528975647835218</v>
      </c>
      <c r="AV216" s="21">
        <f>AV196-Baseline!AV196</f>
        <v>0.32387442741853967</v>
      </c>
      <c r="AW216" s="21">
        <f>AW196-Baseline!AW196</f>
        <v>0.32253400520894521</v>
      </c>
      <c r="AX216" s="21">
        <f>AX196-Baseline!AX196</f>
        <v>0.32126873290667973</v>
      </c>
      <c r="AY216" s="21">
        <f>AY196-Baseline!AY196</f>
        <v>0.32007887552712733</v>
      </c>
      <c r="AZ216" s="21">
        <f>AZ196-Baseline!AZ196</f>
        <v>0.31896472029039802</v>
      </c>
      <c r="BA216" s="21">
        <f>BA196-Baseline!BA196</f>
        <v>0.31792657687566744</v>
      </c>
      <c r="BB216" s="21">
        <f>BB196-Baseline!BB196</f>
        <v>0.31689181233540487</v>
      </c>
    </row>
    <row r="217" spans="1:54" outlineLevel="2">
      <c r="A217" s="475"/>
      <c r="B217" s="150" t="s">
        <v>271</v>
      </c>
      <c r="C217" s="19"/>
      <c r="D217" s="135"/>
      <c r="E217" s="21">
        <f>E197-Baseline!E197</f>
        <v>1.1818278496085028</v>
      </c>
      <c r="F217" s="21">
        <f>F197-Baseline!F197</f>
        <v>1.181432419300428</v>
      </c>
      <c r="G217" s="21">
        <f>G197-Baseline!G197</f>
        <v>1.1810669924447634</v>
      </c>
      <c r="H217" s="21">
        <f>H197-Baseline!H197</f>
        <v>1.1807318844106889</v>
      </c>
      <c r="I217" s="21">
        <f>I197-Baseline!I197</f>
        <v>1.1804274342298524</v>
      </c>
      <c r="J217" s="21">
        <f>J197-Baseline!J197</f>
        <v>1.1801540047027972</v>
      </c>
      <c r="K217" s="21">
        <f>K197-Baseline!K197</f>
        <v>1.1799119825257127</v>
      </c>
      <c r="L217" s="21">
        <f>L197-Baseline!L197</f>
        <v>1.1797017784374542</v>
      </c>
      <c r="M217" s="21">
        <f>M197-Baseline!M197</f>
        <v>1.1519162538594927</v>
      </c>
      <c r="N217" s="21">
        <f>N197-Baseline!N197</f>
        <v>1.1207194320242773</v>
      </c>
      <c r="O217" s="21">
        <f>O197-Baseline!O197</f>
        <v>1.0906335934638012</v>
      </c>
      <c r="P217" s="21">
        <f>P197-Baseline!P197</f>
        <v>1.0616227760141412</v>
      </c>
      <c r="Q217" s="21">
        <f>Q197-Baseline!Q197</f>
        <v>1.0336522759304845</v>
      </c>
      <c r="R217" s="21">
        <f>R197-Baseline!R197</f>
        <v>1.0051463427060754</v>
      </c>
      <c r="S217" s="21">
        <f>S197-Baseline!S197</f>
        <v>0.9774225337764072</v>
      </c>
      <c r="T217" s="21">
        <f>T197-Baseline!T197</f>
        <v>0.95070228351592445</v>
      </c>
      <c r="U217" s="21">
        <f>U197-Baseline!U197</f>
        <v>0.92495348413488931</v>
      </c>
      <c r="V217" s="21">
        <f>V197-Baseline!V197</f>
        <v>0.90014516180844117</v>
      </c>
      <c r="W217" s="21">
        <f>W197-Baseline!W197</f>
        <v>0.87624743960192575</v>
      </c>
      <c r="X217" s="21">
        <f>X197-Baseline!X197</f>
        <v>0.85323150168352679</v>
      </c>
      <c r="Y217" s="21">
        <f>Y197-Baseline!Y197</f>
        <v>0.8310587827574093</v>
      </c>
      <c r="Z217" s="21">
        <f>Z197-Baseline!Z197</f>
        <v>0.80969556565027212</v>
      </c>
      <c r="AA217" s="21">
        <f>AA197-Baseline!AA197</f>
        <v>0.78913391430580138</v>
      </c>
      <c r="AB217" s="21">
        <f>AB197-Baseline!AB197</f>
        <v>0.76934889680421381</v>
      </c>
      <c r="AC217" s="21">
        <f>AC197-Baseline!AC197</f>
        <v>6.0371397456825955</v>
      </c>
      <c r="AD217" s="21">
        <f>AD197-Baseline!AD197</f>
        <v>5.843474412325401</v>
      </c>
      <c r="AE217" s="21">
        <f>AE197-Baseline!AE197</f>
        <v>5.6564433683328446</v>
      </c>
      <c r="AF217" s="21">
        <f>AF197-Baseline!AF197</f>
        <v>5.4758246809486346</v>
      </c>
      <c r="AG217" s="21">
        <f>AG197-Baseline!AG197</f>
        <v>5.3014039859847122</v>
      </c>
      <c r="AH217" s="21">
        <f>AH197-Baseline!AH197</f>
        <v>5.1329742335578459</v>
      </c>
      <c r="AI217" s="21">
        <f>AI197-Baseline!AI197</f>
        <v>4.9703354424687571</v>
      </c>
      <c r="AJ217" s="21">
        <f>AJ197-Baseline!AJ197</f>
        <v>4.8366599700343933</v>
      </c>
      <c r="AK217" s="21">
        <f>AK197-Baseline!AK197</f>
        <v>4.7070334800762907</v>
      </c>
      <c r="AL217" s="21">
        <f>AL197-Baseline!AL197</f>
        <v>4.5813421537760206</v>
      </c>
      <c r="AM217" s="21">
        <f>AM197-Baseline!AM197</f>
        <v>4.4594756134038347</v>
      </c>
      <c r="AN217" s="21">
        <f>AN197-Baseline!AN197</f>
        <v>4.3413268260329865</v>
      </c>
      <c r="AO217" s="21">
        <f>AO197-Baseline!AO197</f>
        <v>4.2267920101820904</v>
      </c>
      <c r="AP217" s="21">
        <f>AP197-Baseline!AP197</f>
        <v>4.1157705453040396</v>
      </c>
      <c r="AQ217" s="21">
        <f>AQ197-Baseline!AQ197</f>
        <v>4.0081648840426531</v>
      </c>
      <c r="AR217" s="21">
        <f>AR197-Baseline!AR197</f>
        <v>3.9021770999811767</v>
      </c>
      <c r="AS217" s="21">
        <f>AS197-Baseline!AS197</f>
        <v>3.7958071418098145</v>
      </c>
      <c r="AT217" s="21">
        <f>AT197-Baseline!AT197</f>
        <v>3.6925644446888626</v>
      </c>
      <c r="AU217" s="21">
        <f>AU197-Baseline!AU197</f>
        <v>3.5923580420223504</v>
      </c>
      <c r="AV217" s="21">
        <f>AV197-Baseline!AV197</f>
        <v>3.4950996172855349</v>
      </c>
      <c r="AW217" s="21">
        <f>AW197-Baseline!AW197</f>
        <v>3.400703426843287</v>
      </c>
      <c r="AX217" s="21">
        <f>AX197-Baseline!AX197</f>
        <v>3.3090862250165829</v>
      </c>
      <c r="AY217" s="21">
        <f>AY197-Baseline!AY197</f>
        <v>3.2201671913316434</v>
      </c>
      <c r="AZ217" s="21">
        <f>AZ197-Baseline!AZ197</f>
        <v>3.1338440477400744</v>
      </c>
      <c r="BA217" s="21">
        <f>BA197-Baseline!BA197</f>
        <v>3.0500279598650413</v>
      </c>
      <c r="BB217" s="21">
        <f>BB197-Baseline!BB197</f>
        <v>2.9685600025633878</v>
      </c>
    </row>
    <row r="218" spans="1:54" outlineLevel="2">
      <c r="A218" s="476"/>
      <c r="B218" s="150" t="s">
        <v>451</v>
      </c>
      <c r="C218" s="19"/>
      <c r="D218" s="135" t="s">
        <v>364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471</v>
      </c>
      <c r="B220" s="150" t="s">
        <v>472</v>
      </c>
      <c r="C220" s="19"/>
      <c r="D220" s="135" t="s">
        <v>364</v>
      </c>
      <c r="E220" s="21">
        <f>E200-Baseline!E200</f>
        <v>1.4195666169876544</v>
      </c>
      <c r="F220" s="21">
        <f>F200-Baseline!F200</f>
        <v>1.4257637112412402</v>
      </c>
      <c r="G220" s="21">
        <f>G200-Baseline!G200</f>
        <v>1.431651868166818</v>
      </c>
      <c r="H220" s="21">
        <f>H200-Baseline!H200</f>
        <v>1.4377430125527377</v>
      </c>
      <c r="I220" s="21">
        <f>I200-Baseline!I200</f>
        <v>1.4445814771012104</v>
      </c>
      <c r="J220" s="21">
        <f>J200-Baseline!J200</f>
        <v>1.4516520867916185</v>
      </c>
      <c r="K220" s="21">
        <f>K200-Baseline!K200</f>
        <v>1.4584059218704937</v>
      </c>
      <c r="L220" s="21">
        <f>L200-Baseline!L200</f>
        <v>1.46595292026434</v>
      </c>
      <c r="M220" s="21">
        <f>M200-Baseline!M200</f>
        <v>1.4452337163915656</v>
      </c>
      <c r="N220" s="21">
        <f>N200-Baseline!N200</f>
        <v>1.4205965597215082</v>
      </c>
      <c r="O220" s="21">
        <f>O200-Baseline!O200</f>
        <v>1.397876288397776</v>
      </c>
      <c r="P220" s="21">
        <f>P200-Baseline!P200</f>
        <v>1.3764701664543657</v>
      </c>
      <c r="Q220" s="21">
        <f>Q200-Baseline!Q200</f>
        <v>1.3563511594842064</v>
      </c>
      <c r="R220" s="21">
        <f>R200-Baseline!R200</f>
        <v>1.3364432737397003</v>
      </c>
      <c r="S220" s="21">
        <f>S200-Baseline!S200</f>
        <v>1.316945085651011</v>
      </c>
      <c r="T220" s="21">
        <f>T200-Baseline!T200</f>
        <v>1.2987215394798604</v>
      </c>
      <c r="U220" s="21">
        <f>U200-Baseline!U200</f>
        <v>1.2817492327050894</v>
      </c>
      <c r="V220" s="21">
        <f>V200-Baseline!V200</f>
        <v>1.266675470957157</v>
      </c>
      <c r="W220" s="21">
        <f>W200-Baseline!W200</f>
        <v>1.2521531613278509</v>
      </c>
      <c r="X220" s="21">
        <f>X200-Baseline!X200</f>
        <v>1.239514374979207</v>
      </c>
      <c r="Y220" s="21">
        <f>Y200-Baseline!Y200</f>
        <v>1.2273557482988153</v>
      </c>
      <c r="Z220" s="21">
        <f>Z200-Baseline!Z200</f>
        <v>1.2170546955584611</v>
      </c>
      <c r="AA220" s="21">
        <f>AA200-Baseline!AA200</f>
        <v>1.2079212226961424</v>
      </c>
      <c r="AB220" s="21">
        <f>AB200-Baseline!AB200</f>
        <v>1.1999424562811531</v>
      </c>
      <c r="AC220" s="21">
        <f>AC200-Baseline!AC200</f>
        <v>7.5394619931241387</v>
      </c>
      <c r="AD220" s="21">
        <f>AD200-Baseline!AD200</f>
        <v>7.3641287678617751</v>
      </c>
      <c r="AE220" s="21">
        <f>AE200-Baseline!AE200</f>
        <v>7.1961345166897868</v>
      </c>
      <c r="AF220" s="21">
        <f>AF200-Baseline!AF200</f>
        <v>7.0349333707495774</v>
      </c>
      <c r="AG220" s="21">
        <f>AG200-Baseline!AG200</f>
        <v>6.8803539146303914</v>
      </c>
      <c r="AH220" s="21">
        <f>AH200-Baseline!AH200</f>
        <v>6.732241806799971</v>
      </c>
      <c r="AI220" s="21">
        <f>AI200-Baseline!AI200</f>
        <v>6.5904687003594544</v>
      </c>
      <c r="AJ220" s="21">
        <f>AJ200-Baseline!AJ200</f>
        <v>6.4852434432438741</v>
      </c>
      <c r="AK220" s="21">
        <f>AK200-Baseline!AK200</f>
        <v>6.3848383063559151</v>
      </c>
      <c r="AL220" s="21">
        <f>AL200-Baseline!AL200</f>
        <v>6.2891807086770068</v>
      </c>
      <c r="AM220" s="21">
        <f>AM200-Baseline!AM200</f>
        <v>6.1981924413192182</v>
      </c>
      <c r="AN220" s="21">
        <f>AN200-Baseline!AN200</f>
        <v>6.1117914931735573</v>
      </c>
      <c r="AO220" s="21">
        <f>AO200-Baseline!AO200</f>
        <v>6.0298961775961768</v>
      </c>
      <c r="AP220" s="21">
        <f>AP200-Baseline!AP200</f>
        <v>5.9524353612158105</v>
      </c>
      <c r="AQ220" s="21">
        <f>AQ200-Baseline!AQ200</f>
        <v>5.8793437013357766</v>
      </c>
      <c r="AR220" s="21">
        <f>AR200-Baseline!AR200</f>
        <v>5.7992834821275014</v>
      </c>
      <c r="AS220" s="21">
        <f>AS200-Baseline!AS200</f>
        <v>5.6991184991044737</v>
      </c>
      <c r="AT220" s="21">
        <f>AT200-Baseline!AT200</f>
        <v>5.6023760456076959</v>
      </c>
      <c r="AU220" s="21">
        <f>AU200-Baseline!AU200</f>
        <v>5.5089674251687679</v>
      </c>
      <c r="AV220" s="21">
        <f>AV200-Baseline!AV200</f>
        <v>5.4188061451005174</v>
      </c>
      <c r="AW220" s="21">
        <f>AW200-Baseline!AW200</f>
        <v>5.3318079076775504</v>
      </c>
      <c r="AX220" s="21">
        <f>AX200-Baseline!AX200</f>
        <v>5.2478909210031333</v>
      </c>
      <c r="AY220" s="21">
        <f>AY200-Baseline!AY200</f>
        <v>5.1669758120751901</v>
      </c>
      <c r="AZ220" s="21">
        <f>AZ200-Baseline!AZ200</f>
        <v>5.0889616368444779</v>
      </c>
      <c r="BA220" s="21">
        <f>BA200-Baseline!BA200</f>
        <v>5.0137607528724732</v>
      </c>
      <c r="BB220" s="21">
        <f>BB200-Baseline!BB200</f>
        <v>4.9408051701519859</v>
      </c>
    </row>
    <row r="221" spans="1:54" outlineLevel="2">
      <c r="A221" s="475"/>
      <c r="B221" s="150" t="s">
        <v>473</v>
      </c>
      <c r="C221" s="19"/>
      <c r="D221" s="135" t="s">
        <v>364</v>
      </c>
      <c r="E221" s="21">
        <f>E201-Baseline!E201</f>
        <v>1.3485516653383769</v>
      </c>
      <c r="F221" s="21">
        <f>F201-Baseline!F201</f>
        <v>1.3521954018260707</v>
      </c>
      <c r="G221" s="21">
        <f>G201-Baseline!G201</f>
        <v>1.3559944423795893</v>
      </c>
      <c r="H221" s="21">
        <f>H201-Baseline!H201</f>
        <v>1.3599535542651839</v>
      </c>
      <c r="I221" s="21">
        <f>I201-Baseline!I201</f>
        <v>1.3640777013299057</v>
      </c>
      <c r="J221" s="21">
        <f>J201-Baseline!J201</f>
        <v>1.3683720512543518</v>
      </c>
      <c r="K221" s="21">
        <f>K201-Baseline!K201</f>
        <v>1.3728419828509804</v>
      </c>
      <c r="L221" s="21">
        <f>L201-Baseline!L201</f>
        <v>1.3774930940674068</v>
      </c>
      <c r="M221" s="21">
        <f>M201-Baseline!M201</f>
        <v>1.3538264539567175</v>
      </c>
      <c r="N221" s="21">
        <f>N201-Baseline!N201</f>
        <v>1.326759713225079</v>
      </c>
      <c r="O221" s="21">
        <f>O201-Baseline!O201</f>
        <v>1.300965998549851</v>
      </c>
      <c r="P221" s="21">
        <f>P201-Baseline!P201</f>
        <v>1.2764150845463038</v>
      </c>
      <c r="Q221" s="21">
        <f>Q201-Baseline!Q201</f>
        <v>1.253078240353696</v>
      </c>
      <c r="R221" s="21">
        <f>R201-Baseline!R201</f>
        <v>1.2292557000279583</v>
      </c>
      <c r="S221" s="21">
        <f>S201-Baseline!S201</f>
        <v>1.2063552315639043</v>
      </c>
      <c r="T221" s="21">
        <f>T201-Baseline!T201</f>
        <v>1.1846492712107102</v>
      </c>
      <c r="U221" s="21">
        <f>U201-Baseline!U201</f>
        <v>1.1641125902037688</v>
      </c>
      <c r="V221" s="21">
        <f>V201-Baseline!V201</f>
        <v>1.1447213773340759</v>
      </c>
      <c r="W221" s="21">
        <f>W201-Baseline!W201</f>
        <v>1.1264532130955933</v>
      </c>
      <c r="X221" s="21">
        <f>X201-Baseline!X201</f>
        <v>1.1092870465355107</v>
      </c>
      <c r="Y221" s="21">
        <f>Y201-Baseline!Y201</f>
        <v>1.093192396974106</v>
      </c>
      <c r="Z221" s="21">
        <f>Z201-Baseline!Z201</f>
        <v>1.0781439648741737</v>
      </c>
      <c r="AA221" s="21">
        <f>AA201-Baseline!AA201</f>
        <v>1.0641425785391923</v>
      </c>
      <c r="AB221" s="21">
        <f>AB201-Baseline!AB201</f>
        <v>1.0511724316360631</v>
      </c>
      <c r="AC221" s="21">
        <f>AC201-Baseline!AC201</f>
        <v>7.0208274795066412</v>
      </c>
      <c r="AD221" s="21">
        <f>AD201-Baseline!AD201</f>
        <v>6.8353984768673328</v>
      </c>
      <c r="AE221" s="21">
        <f>AE201-Baseline!AE201</f>
        <v>6.6569227469694692</v>
      </c>
      <c r="AF221" s="21">
        <f>AF201-Baseline!AF201</f>
        <v>6.4851605251091904</v>
      </c>
      <c r="AG221" s="21">
        <f>AG201-Baseline!AG201</f>
        <v>6.3198902358323865</v>
      </c>
      <c r="AH221" s="21">
        <f>AH201-Baseline!AH201</f>
        <v>6.1609128946701208</v>
      </c>
      <c r="AI221" s="21">
        <f>AI201-Baseline!AI201</f>
        <v>6.00805983651827</v>
      </c>
      <c r="AJ221" s="21">
        <f>AJ201-Baseline!AJ201</f>
        <v>5.8886764635611968</v>
      </c>
      <c r="AK221" s="21">
        <f>AK201-Baseline!AK201</f>
        <v>5.7738058967220214</v>
      </c>
      <c r="AL221" s="21">
        <f>AL201-Baseline!AL201</f>
        <v>5.6633492216143502</v>
      </c>
      <c r="AM221" s="21">
        <f>AM201-Baseline!AM201</f>
        <v>5.5572125454041039</v>
      </c>
      <c r="AN221" s="21">
        <f>AN201-Baseline!AN201</f>
        <v>5.4553044002472104</v>
      </c>
      <c r="AO221" s="21">
        <f>AO201-Baseline!AO201</f>
        <v>5.357535011336557</v>
      </c>
      <c r="AP221" s="21">
        <f>AP201-Baseline!AP201</f>
        <v>5.2638201689738251</v>
      </c>
      <c r="AQ221" s="21">
        <f>AQ201-Baseline!AQ201</f>
        <v>5.1740796123344097</v>
      </c>
      <c r="AR221" s="21">
        <f>AR201-Baseline!AR201</f>
        <v>5.0810681695419246</v>
      </c>
      <c r="AS221" s="21">
        <f>AS201-Baseline!AS201</f>
        <v>4.9764410680830622</v>
      </c>
      <c r="AT221" s="21">
        <f>AT201-Baseline!AT201</f>
        <v>4.8751450461700063</v>
      </c>
      <c r="AU221" s="21">
        <f>AU201-Baseline!AU201</f>
        <v>4.777089650422198</v>
      </c>
      <c r="AV221" s="21">
        <f>AV201-Baseline!AV201</f>
        <v>4.6821869779654381</v>
      </c>
      <c r="AW221" s="21">
        <f>AW201-Baseline!AW201</f>
        <v>4.5903516154516284</v>
      </c>
      <c r="AX221" s="21">
        <f>AX201-Baseline!AX201</f>
        <v>4.5015006264371982</v>
      </c>
      <c r="AY221" s="21">
        <f>AY201-Baseline!AY201</f>
        <v>4.4155535002709598</v>
      </c>
      <c r="AZ221" s="21">
        <f>AZ201-Baseline!AZ201</f>
        <v>4.3324082516154716</v>
      </c>
      <c r="BA221" s="21">
        <f>BA201-Baseline!BA201</f>
        <v>4.2519763080086523</v>
      </c>
      <c r="BB221" s="21">
        <f>BB201-Baseline!BB201</f>
        <v>4.1738450505940845</v>
      </c>
    </row>
    <row r="222" spans="1:54" outlineLevel="2">
      <c r="A222" s="476"/>
      <c r="B222" s="150" t="s">
        <v>474</v>
      </c>
      <c r="C222" s="19"/>
      <c r="D222" s="135" t="s">
        <v>364</v>
      </c>
      <c r="E222" s="21">
        <f>E202-Baseline!E202</f>
        <v>1.4910318443675934</v>
      </c>
      <c r="F222" s="21">
        <f>F202-Baseline!F202</f>
        <v>1.4990551714017175</v>
      </c>
      <c r="G222" s="21">
        <f>G202-Baseline!G202</f>
        <v>1.5073947947151611</v>
      </c>
      <c r="H222" s="21">
        <f>H202-Baseline!H202</f>
        <v>1.5160619155724322</v>
      </c>
      <c r="I222" s="21">
        <f>I202-Baseline!I202</f>
        <v>1.5250681975297669</v>
      </c>
      <c r="J222" s="21">
        <f>J202-Baseline!J202</f>
        <v>1.5344257847170986</v>
      </c>
      <c r="K222" s="21">
        <f>K202-Baseline!K202</f>
        <v>1.5441473206780714</v>
      </c>
      <c r="L222" s="21">
        <f>L202-Baseline!L202</f>
        <v>1.5542459682830432</v>
      </c>
      <c r="M222" s="21">
        <f>M202-Baseline!M202</f>
        <v>1.5362007438823679</v>
      </c>
      <c r="N222" s="21">
        <f>N202-Baseline!N202</f>
        <v>1.514962730451203</v>
      </c>
      <c r="O222" s="21">
        <f>O202-Baseline!O202</f>
        <v>1.4952184567782631</v>
      </c>
      <c r="P222" s="21">
        <f>P202-Baseline!P202</f>
        <v>1.4769465844350886</v>
      </c>
      <c r="Q222" s="21">
        <f>Q202-Baseline!Q202</f>
        <v>1.4601276380554862</v>
      </c>
      <c r="R222" s="21">
        <f>R202-Baseline!R202</f>
        <v>1.4430672531359099</v>
      </c>
      <c r="S222" s="21">
        <f>S202-Baseline!S202</f>
        <v>1.4271371226730185</v>
      </c>
      <c r="T222" s="21">
        <f>T202-Baseline!T202</f>
        <v>1.4126672462355068</v>
      </c>
      <c r="U222" s="21">
        <f>U202-Baseline!U202</f>
        <v>1.3996430966879472</v>
      </c>
      <c r="V222" s="21">
        <f>V202-Baseline!V202</f>
        <v>1.3880520066120865</v>
      </c>
      <c r="W222" s="21">
        <f>W202-Baseline!W202</f>
        <v>1.3778831613424858</v>
      </c>
      <c r="X222" s="21">
        <f>X202-Baseline!X202</f>
        <v>1.3691275944141204</v>
      </c>
      <c r="Y222" s="21">
        <f>Y202-Baseline!Y202</f>
        <v>1.3617674096023444</v>
      </c>
      <c r="Z222" s="21">
        <f>Z202-Baseline!Z202</f>
        <v>1.3557904123352553</v>
      </c>
      <c r="AA222" s="21">
        <f>AA202-Baseline!AA202</f>
        <v>1.3512110785038822</v>
      </c>
      <c r="AB222" s="21">
        <f>AB202-Baseline!AB202</f>
        <v>1.3480278138540855</v>
      </c>
      <c r="AC222" s="21">
        <f>AC202-Baseline!AC202</f>
        <v>8.0553963289196666</v>
      </c>
      <c r="AD222" s="21">
        <f>AD202-Baseline!AD202</f>
        <v>7.8897728339941953</v>
      </c>
      <c r="AE222" s="21">
        <f>AE202-Baseline!AE202</f>
        <v>7.7314734300030858</v>
      </c>
      <c r="AF222" s="21">
        <f>AF202-Baseline!AF202</f>
        <v>7.5802196129182953</v>
      </c>
      <c r="AG222" s="21">
        <f>AG202-Baseline!AG202</f>
        <v>7.4357720916767196</v>
      </c>
      <c r="AH222" s="21">
        <f>AH202-Baseline!AH202</f>
        <v>7.2979444946811958</v>
      </c>
      <c r="AI222" s="21">
        <f>AI202-Baseline!AI202</f>
        <v>7.166627038153135</v>
      </c>
      <c r="AJ222" s="21">
        <f>AJ202-Baseline!AJ202</f>
        <v>7.074885927360322</v>
      </c>
      <c r="AK222" s="21">
        <f>AK202-Baseline!AK202</f>
        <v>6.9882852354619232</v>
      </c>
      <c r="AL222" s="21">
        <f>AL202-Baseline!AL202</f>
        <v>6.9067490109411116</v>
      </c>
      <c r="AM222" s="21">
        <f>AM202-Baseline!AM202</f>
        <v>6.8302091504360369</v>
      </c>
      <c r="AN222" s="21">
        <f>AN202-Baseline!AN202</f>
        <v>6.758597787905976</v>
      </c>
      <c r="AO222" s="21">
        <f>AO202-Baseline!AO202</f>
        <v>6.6918452711576011</v>
      </c>
      <c r="AP222" s="21">
        <f>AP202-Baseline!AP202</f>
        <v>6.6298919440688735</v>
      </c>
      <c r="AQ222" s="21">
        <f>AQ202-Baseline!AQ202</f>
        <v>6.5726834576668303</v>
      </c>
      <c r="AR222" s="21">
        <f>AR202-Baseline!AR202</f>
        <v>6.5048621216520068</v>
      </c>
      <c r="AS222" s="21">
        <f>AS202-Baseline!AS202</f>
        <v>6.4085966109056383</v>
      </c>
      <c r="AT222" s="21">
        <f>AT202-Baseline!AT202</f>
        <v>6.3158492272917943</v>
      </c>
      <c r="AU222" s="21">
        <f>AU202-Baseline!AU202</f>
        <v>6.2265321817933756</v>
      </c>
      <c r="AV222" s="21">
        <f>AV202-Baseline!AV202</f>
        <v>6.1405599357268095</v>
      </c>
      <c r="AW222" s="21">
        <f>AW202-Baseline!AW202</f>
        <v>6.057849173420129</v>
      </c>
      <c r="AX222" s="21">
        <f>AX202-Baseline!AX202</f>
        <v>5.9783189154062697</v>
      </c>
      <c r="AY222" s="21">
        <f>AY202-Baseline!AY202</f>
        <v>5.9018905117158429</v>
      </c>
      <c r="AZ222" s="21">
        <f>AZ202-Baseline!AZ202</f>
        <v>5.8284637070661311</v>
      </c>
      <c r="BA222" s="21">
        <f>BA202-Baseline!BA202</f>
        <v>5.7579515020577272</v>
      </c>
      <c r="BB222" s="21">
        <f>BB202-Baseline!BB202</f>
        <v>5.6896339437815682</v>
      </c>
    </row>
    <row r="223" spans="1:54" outlineLevel="2">
      <c r="B223" s="19"/>
      <c r="C223" s="19"/>
      <c r="D223" s="19"/>
      <c r="E223" s="15"/>
    </row>
    <row r="224" spans="1:54" outlineLevel="2">
      <c r="A224" s="474" t="s">
        <v>475</v>
      </c>
      <c r="B224" s="150" t="s">
        <v>472</v>
      </c>
      <c r="C224" s="19"/>
      <c r="D224" s="135" t="s">
        <v>364</v>
      </c>
      <c r="E224" s="21">
        <f>E204-Baseline!E204</f>
        <v>1.4195666169876544</v>
      </c>
      <c r="F224" s="21">
        <f>F204-Baseline!F204</f>
        <v>2.8453303282288944</v>
      </c>
      <c r="G224" s="21">
        <f>G204-Baseline!G204</f>
        <v>4.2769821963957124</v>
      </c>
      <c r="H224" s="21">
        <f>H204-Baseline!H204</f>
        <v>5.7147252089484502</v>
      </c>
      <c r="I224" s="21">
        <f>I204-Baseline!I204</f>
        <v>7.1593066860496606</v>
      </c>
      <c r="J224" s="21">
        <f>J204-Baseline!J204</f>
        <v>8.6109587728412791</v>
      </c>
      <c r="K224" s="21">
        <f>K204-Baseline!K204</f>
        <v>10.069364694711773</v>
      </c>
      <c r="L224" s="21">
        <f>L204-Baseline!L204</f>
        <v>11.535317614976112</v>
      </c>
      <c r="M224" s="21">
        <f>M204-Baseline!M204</f>
        <v>12.980551331367678</v>
      </c>
      <c r="N224" s="21">
        <f>N204-Baseline!N204</f>
        <v>14.401147891089186</v>
      </c>
      <c r="O224" s="21">
        <f>O204-Baseline!O204</f>
        <v>15.799024179486963</v>
      </c>
      <c r="P224" s="21">
        <f>P204-Baseline!P204</f>
        <v>17.175494345941328</v>
      </c>
      <c r="Q224" s="21">
        <f>Q204-Baseline!Q204</f>
        <v>18.531845505425533</v>
      </c>
      <c r="R224" s="21">
        <f>R204-Baseline!R204</f>
        <v>19.868288779165233</v>
      </c>
      <c r="S224" s="21">
        <f>S204-Baseline!S204</f>
        <v>21.185233864816244</v>
      </c>
      <c r="T224" s="21">
        <f>T204-Baseline!T204</f>
        <v>22.483955404296104</v>
      </c>
      <c r="U224" s="21">
        <f>U204-Baseline!U204</f>
        <v>23.765704637001193</v>
      </c>
      <c r="V224" s="21">
        <f>V204-Baseline!V204</f>
        <v>25.03238010795835</v>
      </c>
      <c r="W224" s="21">
        <f>W204-Baseline!W204</f>
        <v>26.2845332692862</v>
      </c>
      <c r="X224" s="21">
        <f>X204-Baseline!X204</f>
        <v>27.524047644265409</v>
      </c>
      <c r="Y224" s="21">
        <f>Y204-Baseline!Y204</f>
        <v>28.751403392564225</v>
      </c>
      <c r="Z224" s="21">
        <f>Z204-Baseline!Z204</f>
        <v>29.968458088122684</v>
      </c>
      <c r="AA224" s="21">
        <f>AA204-Baseline!AA204</f>
        <v>31.176379310818827</v>
      </c>
      <c r="AB224" s="21">
        <f>AB204-Baseline!AB204</f>
        <v>32.376321767099981</v>
      </c>
      <c r="AC224" s="21">
        <f>AC204-Baseline!AC204</f>
        <v>39.915783760224116</v>
      </c>
      <c r="AD224" s="21">
        <f>AD204-Baseline!AD204</f>
        <v>47.279912528085887</v>
      </c>
      <c r="AE224" s="21">
        <f>AE204-Baseline!AE204</f>
        <v>54.476047044775676</v>
      </c>
      <c r="AF224" s="21">
        <f>AF204-Baseline!AF204</f>
        <v>61.510980415525253</v>
      </c>
      <c r="AG224" s="21">
        <f>AG204-Baseline!AG204</f>
        <v>68.391334330155644</v>
      </c>
      <c r="AH224" s="21">
        <f>AH204-Baseline!AH204</f>
        <v>75.12357613695562</v>
      </c>
      <c r="AI224" s="21">
        <f>AI204-Baseline!AI204</f>
        <v>81.714044837315072</v>
      </c>
      <c r="AJ224" s="21">
        <f>AJ204-Baseline!AJ204</f>
        <v>88.199288280558946</v>
      </c>
      <c r="AK224" s="21">
        <f>AK204-Baseline!AK204</f>
        <v>94.584126586914863</v>
      </c>
      <c r="AL224" s="21">
        <f>AL204-Baseline!AL204</f>
        <v>100.87330729559187</v>
      </c>
      <c r="AM224" s="21">
        <f>AM204-Baseline!AM204</f>
        <v>107.07149973691109</v>
      </c>
      <c r="AN224" s="21">
        <f>AN204-Baseline!AN204</f>
        <v>113.18329123008465</v>
      </c>
      <c r="AO224" s="21">
        <f>AO204-Baseline!AO204</f>
        <v>119.21318740768082</v>
      </c>
      <c r="AP224" s="21">
        <f>AP204-Baseline!AP204</f>
        <v>125.16562276889663</v>
      </c>
      <c r="AQ224" s="21">
        <f>AQ204-Baseline!AQ204</f>
        <v>131.0449664702324</v>
      </c>
      <c r="AR224" s="21">
        <f>AR204-Baseline!AR204</f>
        <v>136.84424995235989</v>
      </c>
      <c r="AS224" s="21">
        <f>AS204-Baseline!AS204</f>
        <v>142.54336845146437</v>
      </c>
      <c r="AT224" s="21">
        <f>AT204-Baseline!AT204</f>
        <v>148.14574449707206</v>
      </c>
      <c r="AU224" s="21">
        <f>AU204-Baseline!AU204</f>
        <v>153.65471192224084</v>
      </c>
      <c r="AV224" s="21">
        <f>AV204-Baseline!AV204</f>
        <v>159.07351806734135</v>
      </c>
      <c r="AW224" s="21">
        <f>AW204-Baseline!AW204</f>
        <v>164.40532597501891</v>
      </c>
      <c r="AX224" s="21">
        <f>AX204-Baseline!AX204</f>
        <v>169.65321689602206</v>
      </c>
      <c r="AY224" s="21">
        <f>AY204-Baseline!AY204</f>
        <v>174.82019270809724</v>
      </c>
      <c r="AZ224" s="21">
        <f>AZ204-Baseline!AZ204</f>
        <v>179.90915434494173</v>
      </c>
      <c r="BA224" s="21">
        <f>BA204-Baseline!BA204</f>
        <v>184.92291509781421</v>
      </c>
      <c r="BB224" s="21">
        <f>BB204-Baseline!BB204</f>
        <v>189.86372026796619</v>
      </c>
    </row>
    <row r="225" spans="1:54" outlineLevel="2">
      <c r="A225" s="475"/>
      <c r="B225" s="150" t="s">
        <v>473</v>
      </c>
      <c r="C225" s="19"/>
      <c r="D225" s="135" t="s">
        <v>364</v>
      </c>
      <c r="E225" s="21">
        <f>E205-Baseline!E205</f>
        <v>1.3485516653383769</v>
      </c>
      <c r="F225" s="21">
        <f>F205-Baseline!F205</f>
        <v>2.7007470671644476</v>
      </c>
      <c r="G225" s="21">
        <f>G205-Baseline!G205</f>
        <v>4.0567415095440369</v>
      </c>
      <c r="H225" s="21">
        <f>H205-Baseline!H205</f>
        <v>5.4166950638092208</v>
      </c>
      <c r="I225" s="21">
        <f>I205-Baseline!I205</f>
        <v>6.7807727651391261</v>
      </c>
      <c r="J225" s="21">
        <f>J205-Baseline!J205</f>
        <v>8.149144816393477</v>
      </c>
      <c r="K225" s="21">
        <f>K205-Baseline!K205</f>
        <v>9.5219867992444573</v>
      </c>
      <c r="L225" s="21">
        <f>L205-Baseline!L205</f>
        <v>10.899479893311865</v>
      </c>
      <c r="M225" s="21">
        <f>M205-Baseline!M205</f>
        <v>12.253306347268582</v>
      </c>
      <c r="N225" s="21">
        <f>N205-Baseline!N205</f>
        <v>13.58006606049366</v>
      </c>
      <c r="O225" s="21">
        <f>O205-Baseline!O205</f>
        <v>14.881032059043511</v>
      </c>
      <c r="P225" s="21">
        <f>P205-Baseline!P205</f>
        <v>16.157447143589813</v>
      </c>
      <c r="Q225" s="21">
        <f>Q205-Baseline!Q205</f>
        <v>17.410525383943508</v>
      </c>
      <c r="R225" s="21">
        <f>R205-Baseline!R205</f>
        <v>18.639781083971467</v>
      </c>
      <c r="S225" s="21">
        <f>S205-Baseline!S205</f>
        <v>19.846136315535372</v>
      </c>
      <c r="T225" s="21">
        <f>T205-Baseline!T205</f>
        <v>21.030785586746081</v>
      </c>
      <c r="U225" s="21">
        <f>U205-Baseline!U205</f>
        <v>22.194898176949849</v>
      </c>
      <c r="V225" s="21">
        <f>V205-Baseline!V205</f>
        <v>23.339619554283924</v>
      </c>
      <c r="W225" s="21">
        <f>W205-Baseline!W205</f>
        <v>24.466072767379519</v>
      </c>
      <c r="X225" s="21">
        <f>X205-Baseline!X205</f>
        <v>25.575359813915028</v>
      </c>
      <c r="Y225" s="21">
        <f>Y205-Baseline!Y205</f>
        <v>26.668552210889136</v>
      </c>
      <c r="Z225" s="21">
        <f>Z205-Baseline!Z205</f>
        <v>27.746696175763308</v>
      </c>
      <c r="AA225" s="21">
        <f>AA205-Baseline!AA205</f>
        <v>28.810838754302502</v>
      </c>
      <c r="AB225" s="21">
        <f>AB205-Baseline!AB205</f>
        <v>29.862011185938563</v>
      </c>
      <c r="AC225" s="21">
        <f>AC205-Baseline!AC205</f>
        <v>36.882838665445206</v>
      </c>
      <c r="AD225" s="21">
        <f>AD205-Baseline!AD205</f>
        <v>43.718237142312539</v>
      </c>
      <c r="AE225" s="21">
        <f>AE205-Baseline!AE205</f>
        <v>50.37515988928201</v>
      </c>
      <c r="AF225" s="21">
        <f>AF205-Baseline!AF205</f>
        <v>56.860320414391197</v>
      </c>
      <c r="AG225" s="21">
        <f>AG205-Baseline!AG205</f>
        <v>63.180210650223586</v>
      </c>
      <c r="AH225" s="21">
        <f>AH205-Baseline!AH205</f>
        <v>69.341123544893705</v>
      </c>
      <c r="AI225" s="21">
        <f>AI205-Baseline!AI205</f>
        <v>75.349183381411976</v>
      </c>
      <c r="AJ225" s="21">
        <f>AJ205-Baseline!AJ205</f>
        <v>81.237859844973173</v>
      </c>
      <c r="AK225" s="21">
        <f>AK205-Baseline!AK205</f>
        <v>87.011665741695197</v>
      </c>
      <c r="AL225" s="21">
        <f>AL205-Baseline!AL205</f>
        <v>92.67501496330955</v>
      </c>
      <c r="AM225" s="21">
        <f>AM205-Baseline!AM205</f>
        <v>98.232227508713649</v>
      </c>
      <c r="AN225" s="21">
        <f>AN205-Baseline!AN205</f>
        <v>103.68753190896086</v>
      </c>
      <c r="AO225" s="21">
        <f>AO205-Baseline!AO205</f>
        <v>109.04506692029742</v>
      </c>
      <c r="AP225" s="21">
        <f>AP205-Baseline!AP205</f>
        <v>114.30888708927124</v>
      </c>
      <c r="AQ225" s="21">
        <f>AQ205-Baseline!AQ205</f>
        <v>119.48296670160565</v>
      </c>
      <c r="AR225" s="21">
        <f>AR205-Baseline!AR205</f>
        <v>124.56403487114757</v>
      </c>
      <c r="AS225" s="21">
        <f>AS205-Baseline!AS205</f>
        <v>129.54047593923065</v>
      </c>
      <c r="AT225" s="21">
        <f>AT205-Baseline!AT205</f>
        <v>134.41562098540066</v>
      </c>
      <c r="AU225" s="21">
        <f>AU205-Baseline!AU205</f>
        <v>139.19271063582286</v>
      </c>
      <c r="AV225" s="21">
        <f>AV205-Baseline!AV205</f>
        <v>143.87489761378831</v>
      </c>
      <c r="AW225" s="21">
        <f>AW205-Baseline!AW205</f>
        <v>148.46524922923993</v>
      </c>
      <c r="AX225" s="21">
        <f>AX205-Baseline!AX205</f>
        <v>152.96674985567714</v>
      </c>
      <c r="AY225" s="21">
        <f>AY205-Baseline!AY205</f>
        <v>157.3823033559481</v>
      </c>
      <c r="AZ225" s="21">
        <f>AZ205-Baseline!AZ205</f>
        <v>161.71471160756357</v>
      </c>
      <c r="BA225" s="21">
        <f>BA205-Baseline!BA205</f>
        <v>165.96668791557224</v>
      </c>
      <c r="BB225" s="21">
        <f>BB205-Baseline!BB205</f>
        <v>170.14053296616632</v>
      </c>
    </row>
    <row r="226" spans="1:54" outlineLevel="2">
      <c r="A226" s="476"/>
      <c r="B226" s="150" t="s">
        <v>474</v>
      </c>
      <c r="C226" s="19"/>
      <c r="D226" s="135" t="s">
        <v>364</v>
      </c>
      <c r="E226" s="21">
        <f>E206-Baseline!E206</f>
        <v>1.4910318443675934</v>
      </c>
      <c r="F226" s="21">
        <f>F206-Baseline!F206</f>
        <v>2.9900870157693111</v>
      </c>
      <c r="G226" s="21">
        <f>G206-Baseline!G206</f>
        <v>4.497481810484472</v>
      </c>
      <c r="H226" s="21">
        <f>H206-Baseline!H206</f>
        <v>6.0135437260569038</v>
      </c>
      <c r="I226" s="21">
        <f>I206-Baseline!I206</f>
        <v>7.5386119235866706</v>
      </c>
      <c r="J226" s="21">
        <f>J206-Baseline!J206</f>
        <v>9.0730377083037688</v>
      </c>
      <c r="K226" s="21">
        <f>K206-Baseline!K206</f>
        <v>10.61718502898184</v>
      </c>
      <c r="L226" s="21">
        <f>L206-Baseline!L206</f>
        <v>12.171430997264883</v>
      </c>
      <c r="M226" s="21">
        <f>M206-Baseline!M206</f>
        <v>13.707631741147251</v>
      </c>
      <c r="N226" s="21">
        <f>N206-Baseline!N206</f>
        <v>15.222594471598454</v>
      </c>
      <c r="O226" s="21">
        <f>O206-Baseline!O206</f>
        <v>16.717812928376716</v>
      </c>
      <c r="P226" s="21">
        <f>P206-Baseline!P206</f>
        <v>18.194759512811807</v>
      </c>
      <c r="Q226" s="21">
        <f>Q206-Baseline!Q206</f>
        <v>19.654887150867292</v>
      </c>
      <c r="R226" s="21">
        <f>R206-Baseline!R206</f>
        <v>21.097954404003204</v>
      </c>
      <c r="S226" s="21">
        <f>S206-Baseline!S206</f>
        <v>22.525091526676221</v>
      </c>
      <c r="T226" s="21">
        <f>T206-Baseline!T206</f>
        <v>23.937758772911728</v>
      </c>
      <c r="U226" s="21">
        <f>U206-Baseline!U206</f>
        <v>25.337401869599674</v>
      </c>
      <c r="V226" s="21">
        <f>V206-Baseline!V206</f>
        <v>26.725453876211759</v>
      </c>
      <c r="W226" s="21">
        <f>W206-Baseline!W206</f>
        <v>28.103337037554244</v>
      </c>
      <c r="X226" s="21">
        <f>X206-Baseline!X206</f>
        <v>29.472464631968364</v>
      </c>
      <c r="Y226" s="21">
        <f>Y206-Baseline!Y206</f>
        <v>30.834232041570708</v>
      </c>
      <c r="Z226" s="21">
        <f>Z206-Baseline!Z206</f>
        <v>32.190022453905961</v>
      </c>
      <c r="AA226" s="21">
        <f>AA206-Baseline!AA206</f>
        <v>33.541233532409841</v>
      </c>
      <c r="AB226" s="21">
        <f>AB206-Baseline!AB206</f>
        <v>34.889261346263929</v>
      </c>
      <c r="AC226" s="21">
        <f>AC206-Baseline!AC206</f>
        <v>42.944657675183592</v>
      </c>
      <c r="AD226" s="21">
        <f>AD206-Baseline!AD206</f>
        <v>50.834430509177785</v>
      </c>
      <c r="AE226" s="21">
        <f>AE206-Baseline!AE206</f>
        <v>58.56590393918087</v>
      </c>
      <c r="AF226" s="21">
        <f>AF206-Baseline!AF206</f>
        <v>66.146123552099169</v>
      </c>
      <c r="AG226" s="21">
        <f>AG206-Baseline!AG206</f>
        <v>73.581895643775894</v>
      </c>
      <c r="AH226" s="21">
        <f>AH206-Baseline!AH206</f>
        <v>80.879840138457084</v>
      </c>
      <c r="AI226" s="21">
        <f>AI206-Baseline!AI206</f>
        <v>88.046467176610221</v>
      </c>
      <c r="AJ226" s="21">
        <f>AJ206-Baseline!AJ206</f>
        <v>95.121353103970549</v>
      </c>
      <c r="AK226" s="21">
        <f>AK206-Baseline!AK206</f>
        <v>102.10963833943248</v>
      </c>
      <c r="AL226" s="21">
        <f>AL206-Baseline!AL206</f>
        <v>109.01638735037359</v>
      </c>
      <c r="AM226" s="21">
        <f>AM206-Baseline!AM206</f>
        <v>115.84659650080962</v>
      </c>
      <c r="AN226" s="21">
        <f>AN206-Baseline!AN206</f>
        <v>122.60519428871559</v>
      </c>
      <c r="AO226" s="21">
        <f>AO206-Baseline!AO206</f>
        <v>129.29703955987318</v>
      </c>
      <c r="AP226" s="21">
        <f>AP206-Baseline!AP206</f>
        <v>135.92693150394206</v>
      </c>
      <c r="AQ226" s="21">
        <f>AQ206-Baseline!AQ206</f>
        <v>142.4996149616089</v>
      </c>
      <c r="AR226" s="21">
        <f>AR206-Baseline!AR206</f>
        <v>149.00447708326089</v>
      </c>
      <c r="AS226" s="21">
        <f>AS206-Baseline!AS206</f>
        <v>155.41307369416654</v>
      </c>
      <c r="AT226" s="21">
        <f>AT206-Baseline!AT206</f>
        <v>161.72892292145835</v>
      </c>
      <c r="AU226" s="21">
        <f>AU206-Baseline!AU206</f>
        <v>167.95545510325172</v>
      </c>
      <c r="AV226" s="21">
        <f>AV206-Baseline!AV206</f>
        <v>174.09601503897852</v>
      </c>
      <c r="AW226" s="21">
        <f>AW206-Baseline!AW206</f>
        <v>180.15386421239864</v>
      </c>
      <c r="AX226" s="21">
        <f>AX206-Baseline!AX206</f>
        <v>186.13218312780492</v>
      </c>
      <c r="AY226" s="21">
        <f>AY206-Baseline!AY206</f>
        <v>192.03407363952076</v>
      </c>
      <c r="AZ226" s="21">
        <f>AZ206-Baseline!AZ206</f>
        <v>197.86253734658689</v>
      </c>
      <c r="BA226" s="21">
        <f>BA206-Baseline!BA206</f>
        <v>203.62048884864461</v>
      </c>
      <c r="BB226" s="21">
        <f>BB206-Baseline!BB206</f>
        <v>209.31012279242617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479</v>
      </c>
      <c r="C229" s="57"/>
      <c r="D229" s="56" t="s">
        <v>364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480</v>
      </c>
    </row>
    <row r="2" spans="1:19">
      <c r="A2" s="472" t="s">
        <v>481</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483</v>
      </c>
    </row>
    <row r="20" spans="1:19">
      <c r="A20" s="472" t="s">
        <v>484</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325</v>
      </c>
      <c r="B23" s="406"/>
      <c r="C23" s="406"/>
      <c r="D23" s="406"/>
      <c r="E23" s="406"/>
      <c r="F23" s="406"/>
      <c r="G23" s="406"/>
      <c r="H23" s="406"/>
      <c r="I23" s="406"/>
      <c r="J23" s="406"/>
      <c r="K23" s="406"/>
      <c r="L23" s="406"/>
      <c r="M23" s="406"/>
      <c r="N23" s="406"/>
      <c r="O23" s="406"/>
      <c r="P23" s="406"/>
      <c r="Q23" s="406"/>
      <c r="R23" s="406"/>
      <c r="S23" s="406"/>
    </row>
    <row r="24" spans="1:19">
      <c r="A24" s="158" t="s">
        <v>467</v>
      </c>
      <c r="B24" s="406"/>
      <c r="C24" s="406"/>
      <c r="D24" s="406"/>
      <c r="E24" s="406"/>
      <c r="F24" s="406"/>
      <c r="G24" s="406"/>
      <c r="H24" s="406"/>
      <c r="I24" s="406"/>
      <c r="J24" s="406"/>
      <c r="K24" s="406"/>
      <c r="L24" s="406"/>
      <c r="M24" s="406"/>
      <c r="N24" s="406"/>
      <c r="O24" s="406"/>
      <c r="P24" s="406"/>
      <c r="Q24" s="406"/>
      <c r="R24" s="406"/>
      <c r="S24" s="406"/>
    </row>
    <row r="25" spans="1:19">
      <c r="A25" s="159" t="s">
        <v>370</v>
      </c>
      <c r="B25" s="406"/>
      <c r="C25" s="406"/>
      <c r="D25" s="406"/>
      <c r="E25" s="406"/>
      <c r="F25" s="406"/>
      <c r="G25" s="406"/>
      <c r="H25" s="406"/>
      <c r="I25" s="406"/>
      <c r="J25" s="406"/>
      <c r="K25" s="406"/>
      <c r="L25" s="406"/>
      <c r="M25" s="406"/>
      <c r="N25" s="406"/>
      <c r="O25" s="406"/>
      <c r="P25" s="406"/>
      <c r="Q25" s="406"/>
      <c r="R25" s="406"/>
      <c r="S25" s="406"/>
    </row>
    <row r="26" spans="1:19">
      <c r="A26" s="159" t="s">
        <v>446</v>
      </c>
      <c r="B26" s="406"/>
      <c r="C26" s="406"/>
      <c r="D26" s="406"/>
      <c r="E26" s="406"/>
      <c r="F26" s="406"/>
      <c r="G26" s="406"/>
      <c r="H26" s="406"/>
      <c r="I26" s="406"/>
      <c r="J26" s="406"/>
      <c r="K26" s="406"/>
      <c r="L26" s="406"/>
      <c r="M26" s="406"/>
      <c r="N26" s="406"/>
      <c r="O26" s="406"/>
      <c r="P26" s="406"/>
      <c r="Q26" s="406"/>
      <c r="R26" s="406"/>
      <c r="S26" s="406"/>
    </row>
    <row r="27" spans="1:19">
      <c r="A27" s="159" t="s">
        <v>447</v>
      </c>
      <c r="B27" s="406"/>
      <c r="C27" s="406"/>
      <c r="D27" s="406"/>
      <c r="E27" s="406"/>
      <c r="F27" s="406"/>
      <c r="G27" s="406"/>
      <c r="H27" s="406"/>
      <c r="I27" s="406"/>
      <c r="J27" s="406"/>
      <c r="K27" s="406"/>
      <c r="L27" s="406"/>
      <c r="M27" s="406"/>
      <c r="N27" s="406"/>
      <c r="O27" s="406"/>
      <c r="P27" s="406"/>
      <c r="Q27" s="406"/>
      <c r="R27" s="406"/>
      <c r="S27" s="406"/>
    </row>
    <row r="31" spans="1:19">
      <c r="A31" s="4" t="s">
        <v>488</v>
      </c>
    </row>
    <row r="32" spans="1:19">
      <c r="A32" t="s">
        <v>489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7" t="s">
        <v>317</v>
      </c>
      <c r="J2" s="438"/>
      <c r="K2" s="438"/>
      <c r="L2" s="438"/>
      <c r="M2" s="438"/>
      <c r="N2" s="438"/>
      <c r="O2" s="438"/>
      <c r="P2" s="438"/>
      <c r="Q2" s="438"/>
      <c r="R2" s="438"/>
      <c r="S2" s="438"/>
      <c r="T2" s="438"/>
      <c r="U2" s="439"/>
    </row>
    <row r="3" spans="1:21" ht="13.5" customHeight="1" outlineLevel="1" thickBot="1">
      <c r="A3" s="3"/>
      <c r="B3" s="7"/>
      <c r="F3" s="24"/>
      <c r="G3" s="10"/>
      <c r="I3" s="440" t="s">
        <v>318</v>
      </c>
      <c r="J3" s="441"/>
      <c r="K3" s="441"/>
      <c r="L3" s="441"/>
      <c r="M3" s="441"/>
      <c r="N3" s="442"/>
      <c r="O3" s="1"/>
      <c r="P3" s="446" t="s">
        <v>319</v>
      </c>
      <c r="Q3" s="447"/>
      <c r="R3" s="447"/>
      <c r="S3" s="447"/>
      <c r="T3" s="447"/>
      <c r="U3" s="448"/>
    </row>
    <row r="4" spans="1:21" ht="56.25" customHeight="1" outlineLevel="1">
      <c r="A4" s="31" t="s">
        <v>151</v>
      </c>
      <c r="B4" s="86"/>
      <c r="E4" s="53" t="s">
        <v>320</v>
      </c>
      <c r="F4" s="91"/>
      <c r="G4" s="28"/>
      <c r="H4" s="10"/>
      <c r="I4" s="443"/>
      <c r="J4" s="444"/>
      <c r="K4" s="444"/>
      <c r="L4" s="444"/>
      <c r="M4" s="444"/>
      <c r="N4" s="445"/>
      <c r="P4" s="449"/>
      <c r="Q4" s="450"/>
      <c r="R4" s="450"/>
      <c r="S4" s="450"/>
      <c r="T4" s="450"/>
      <c r="U4" s="451"/>
    </row>
    <row r="5" spans="1:21" outlineLevel="1">
      <c r="A5" s="13" t="s">
        <v>321</v>
      </c>
      <c r="B5" s="88"/>
      <c r="E5" s="14"/>
      <c r="H5" s="10"/>
      <c r="I5" s="477"/>
      <c r="J5" s="464"/>
      <c r="K5" s="464"/>
      <c r="L5" s="464"/>
      <c r="M5" s="464"/>
      <c r="N5" s="465"/>
      <c r="P5" s="477"/>
      <c r="Q5" s="464"/>
      <c r="R5" s="464"/>
      <c r="S5" s="464"/>
      <c r="T5" s="464"/>
      <c r="U5" s="465"/>
    </row>
    <row r="6" spans="1:21" outlineLevel="1">
      <c r="A6" s="13" t="s">
        <v>324</v>
      </c>
      <c r="B6" s="88"/>
      <c r="E6" s="53" t="s">
        <v>326</v>
      </c>
      <c r="F6" s="90"/>
      <c r="H6" s="10"/>
      <c r="I6" s="466"/>
      <c r="J6" s="467"/>
      <c r="K6" s="467"/>
      <c r="L6" s="467"/>
      <c r="M6" s="467"/>
      <c r="N6" s="468"/>
      <c r="P6" s="466"/>
      <c r="Q6" s="467"/>
      <c r="R6" s="467"/>
      <c r="S6" s="467"/>
      <c r="T6" s="467"/>
      <c r="U6" s="468"/>
    </row>
    <row r="7" spans="1:21" outlineLevel="1">
      <c r="A7" s="13" t="s">
        <v>328</v>
      </c>
      <c r="B7" s="88"/>
      <c r="E7" s="14"/>
      <c r="H7" s="10"/>
      <c r="I7" s="466"/>
      <c r="J7" s="467"/>
      <c r="K7" s="467"/>
      <c r="L7" s="467"/>
      <c r="M7" s="467"/>
      <c r="N7" s="468"/>
      <c r="P7" s="466"/>
      <c r="Q7" s="467"/>
      <c r="R7" s="467"/>
      <c r="S7" s="467"/>
      <c r="T7" s="467"/>
      <c r="U7" s="468"/>
    </row>
    <row r="8" spans="1:21" ht="41" outlineLevel="1" thickBot="1">
      <c r="A8" s="34" t="s">
        <v>330</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14" outlineLevel="1" thickBot="1">
      <c r="A10" s="32" t="s">
        <v>332</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40.5" outlineLevel="1">
      <c r="A12" s="26" t="s">
        <v>333</v>
      </c>
      <c r="B12" s="26" t="s">
        <v>334</v>
      </c>
      <c r="C12" s="26" t="s">
        <v>335</v>
      </c>
      <c r="D12" s="26" t="s">
        <v>336</v>
      </c>
      <c r="E12" s="26" t="s">
        <v>337</v>
      </c>
      <c r="F12" s="26" t="s">
        <v>338</v>
      </c>
      <c r="G12" s="26" t="s">
        <v>339</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12.980551331367678</v>
      </c>
      <c r="D13" s="21">
        <f t="shared" ref="D13:D18" si="1">INDEX($E$205:$AW$205,1,MATCH($A13,$E$53:$BB$53,0))</f>
        <v>0</v>
      </c>
      <c r="E13" s="21">
        <f>D13-Baseline!D13</f>
        <v>12.253306347268582</v>
      </c>
      <c r="F13" s="21">
        <f t="shared" ref="F13:F18" si="2">INDEX($E$206:$AW$206,1,MATCH($A13,$E$53:$BB$53,0))</f>
        <v>0</v>
      </c>
      <c r="G13" s="21">
        <f>F13-Baseline!F13</f>
        <v>13.707631741147251</v>
      </c>
      <c r="I13" s="466"/>
      <c r="J13" s="467"/>
      <c r="K13" s="467"/>
      <c r="L13" s="467"/>
      <c r="M13" s="467"/>
      <c r="N13" s="468"/>
      <c r="P13" s="466"/>
      <c r="Q13" s="467"/>
      <c r="R13" s="467"/>
      <c r="S13" s="467"/>
      <c r="T13" s="467"/>
      <c r="U13" s="468"/>
    </row>
    <row r="14" spans="1:21" outlineLevel="1">
      <c r="A14" s="58">
        <v>2040</v>
      </c>
      <c r="B14" s="21">
        <f t="shared" si="0"/>
        <v>0</v>
      </c>
      <c r="C14" s="21">
        <f>B14-Baseline!B14</f>
        <v>19.868288779165233</v>
      </c>
      <c r="D14" s="21">
        <f t="shared" si="1"/>
        <v>0</v>
      </c>
      <c r="E14" s="21">
        <f>D14-Baseline!D14</f>
        <v>18.639781083971467</v>
      </c>
      <c r="F14" s="21">
        <f t="shared" si="2"/>
        <v>0</v>
      </c>
      <c r="G14" s="21">
        <f>F14-Baseline!F14</f>
        <v>21.097954404003204</v>
      </c>
      <c r="I14" s="466"/>
      <c r="J14" s="467"/>
      <c r="K14" s="467"/>
      <c r="L14" s="467"/>
      <c r="M14" s="467"/>
      <c r="N14" s="468"/>
      <c r="P14" s="466"/>
      <c r="Q14" s="467"/>
      <c r="R14" s="467"/>
      <c r="S14" s="467"/>
      <c r="T14" s="467"/>
      <c r="U14" s="468"/>
    </row>
    <row r="15" spans="1:21" outlineLevel="1">
      <c r="A15" s="58">
        <v>2045</v>
      </c>
      <c r="B15" s="21">
        <f t="shared" si="0"/>
        <v>0</v>
      </c>
      <c r="C15" s="21">
        <f>B15-Baseline!B15</f>
        <v>26.2845332692862</v>
      </c>
      <c r="D15" s="21">
        <f t="shared" si="1"/>
        <v>0</v>
      </c>
      <c r="E15" s="21">
        <f>D15-Baseline!D15</f>
        <v>24.466072767379519</v>
      </c>
      <c r="F15" s="21">
        <f t="shared" si="2"/>
        <v>0</v>
      </c>
      <c r="G15" s="21">
        <f>F15-Baseline!F15</f>
        <v>28.103337037554244</v>
      </c>
      <c r="I15" s="466"/>
      <c r="J15" s="467"/>
      <c r="K15" s="467"/>
      <c r="L15" s="467"/>
      <c r="M15" s="467"/>
      <c r="N15" s="468"/>
      <c r="P15" s="466"/>
      <c r="Q15" s="467"/>
      <c r="R15" s="467"/>
      <c r="S15" s="467"/>
      <c r="T15" s="467"/>
      <c r="U15" s="468"/>
    </row>
    <row r="16" spans="1:21" outlineLevel="1">
      <c r="A16" s="58">
        <v>2050</v>
      </c>
      <c r="B16" s="21">
        <f t="shared" si="0"/>
        <v>0</v>
      </c>
      <c r="C16" s="21">
        <f>B16-Baseline!B16</f>
        <v>32.376321767099981</v>
      </c>
      <c r="D16" s="21">
        <f t="shared" si="1"/>
        <v>0</v>
      </c>
      <c r="E16" s="21">
        <f>D16-Baseline!D16</f>
        <v>29.862011185938563</v>
      </c>
      <c r="F16" s="21">
        <f t="shared" si="2"/>
        <v>0</v>
      </c>
      <c r="G16" s="21">
        <f>F16-Baseline!F16</f>
        <v>34.889261346263929</v>
      </c>
      <c r="I16" s="466"/>
      <c r="J16" s="467"/>
      <c r="K16" s="467"/>
      <c r="L16" s="467"/>
      <c r="M16" s="467"/>
      <c r="N16" s="468"/>
      <c r="P16" s="466"/>
      <c r="Q16" s="467"/>
      <c r="R16" s="467"/>
      <c r="S16" s="467"/>
      <c r="T16" s="467"/>
      <c r="U16" s="468"/>
    </row>
    <row r="17" spans="1:21" outlineLevel="1">
      <c r="A17" s="58">
        <v>2060</v>
      </c>
      <c r="B17" s="21">
        <f t="shared" si="0"/>
        <v>0</v>
      </c>
      <c r="C17" s="21">
        <f>B17-Baseline!B17</f>
        <v>100.87330729559187</v>
      </c>
      <c r="D17" s="21">
        <f t="shared" si="1"/>
        <v>0</v>
      </c>
      <c r="E17" s="21">
        <f>D17-Baseline!D17</f>
        <v>92.67501496330955</v>
      </c>
      <c r="F17" s="21">
        <f t="shared" si="2"/>
        <v>0</v>
      </c>
      <c r="G17" s="21">
        <f>F17-Baseline!F17</f>
        <v>109.01638735037359</v>
      </c>
      <c r="I17" s="466"/>
      <c r="J17" s="467"/>
      <c r="K17" s="467"/>
      <c r="L17" s="467"/>
      <c r="M17" s="467"/>
      <c r="N17" s="468"/>
      <c r="P17" s="466"/>
      <c r="Q17" s="467"/>
      <c r="R17" s="467"/>
      <c r="S17" s="467"/>
      <c r="T17" s="467"/>
      <c r="U17" s="468"/>
    </row>
    <row r="18" spans="1:21" outlineLevel="1">
      <c r="A18" s="58">
        <v>2070</v>
      </c>
      <c r="B18" s="21">
        <f t="shared" si="0"/>
        <v>0</v>
      </c>
      <c r="C18" s="21">
        <f>B18-Baseline!B18</f>
        <v>159.07351806734135</v>
      </c>
      <c r="D18" s="21">
        <f t="shared" si="1"/>
        <v>0</v>
      </c>
      <c r="E18" s="21">
        <f>D18-Baseline!D18</f>
        <v>143.87489761378831</v>
      </c>
      <c r="F18" s="21">
        <f t="shared" si="2"/>
        <v>0</v>
      </c>
      <c r="G18" s="21">
        <f>F18-Baseline!F18</f>
        <v>174.09601503897852</v>
      </c>
      <c r="I18" s="469"/>
      <c r="J18" s="470"/>
      <c r="K18" s="470"/>
      <c r="L18" s="470"/>
      <c r="M18" s="470"/>
      <c r="N18" s="471"/>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340</v>
      </c>
      <c r="B20" s="55">
        <f>Baseline!B20</f>
        <v>0.33700000000000002</v>
      </c>
      <c r="E20" s="154"/>
      <c r="I20" s="461" t="s">
        <v>341</v>
      </c>
      <c r="J20" s="462"/>
      <c r="K20" s="462"/>
      <c r="L20" s="462"/>
      <c r="M20" s="462"/>
      <c r="N20" s="463"/>
      <c r="P20" s="461" t="s">
        <v>342</v>
      </c>
      <c r="Q20" s="462"/>
      <c r="R20" s="462"/>
      <c r="S20" s="462"/>
      <c r="T20" s="462"/>
      <c r="U20" s="463"/>
    </row>
    <row r="21" spans="1:21" ht="12.75" customHeight="1" outlineLevel="1">
      <c r="A21" s="154"/>
      <c r="B21" s="155"/>
      <c r="I21" s="477"/>
      <c r="J21" s="464"/>
      <c r="K21" s="464"/>
      <c r="L21" s="464"/>
      <c r="M21" s="464"/>
      <c r="N21" s="465"/>
      <c r="P21" s="477"/>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344</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345</v>
      </c>
      <c r="I24" s="466"/>
      <c r="J24" s="467"/>
      <c r="K24" s="467"/>
      <c r="L24" s="467"/>
      <c r="M24" s="467"/>
      <c r="N24" s="468"/>
      <c r="P24" s="466"/>
      <c r="Q24" s="467"/>
      <c r="R24" s="467"/>
      <c r="S24" s="467"/>
      <c r="T24" s="467"/>
      <c r="U24" s="468"/>
    </row>
    <row r="25" spans="1:21" ht="14" outlineLevel="1" thickBot="1">
      <c r="B25" s="30" t="s">
        <v>346</v>
      </c>
      <c r="C25" s="30" t="s">
        <v>346</v>
      </c>
      <c r="D25" s="30" t="s">
        <v>346</v>
      </c>
      <c r="E25" s="30" t="s">
        <v>346</v>
      </c>
      <c r="F25" s="30" t="s">
        <v>346</v>
      </c>
      <c r="G25" s="30" t="s">
        <v>346</v>
      </c>
      <c r="I25" s="466"/>
      <c r="J25" s="467"/>
      <c r="K25" s="467"/>
      <c r="L25" s="467"/>
      <c r="M25" s="467"/>
      <c r="N25" s="468"/>
      <c r="P25" s="466"/>
      <c r="Q25" s="467"/>
      <c r="R25" s="467"/>
      <c r="S25" s="467"/>
      <c r="T25" s="467"/>
      <c r="U25" s="468"/>
    </row>
    <row r="26" spans="1:21" outlineLevel="1">
      <c r="A26" s="54" t="s">
        <v>347</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348</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4" outlineLevel="1" thickBot="1">
      <c r="A29" s="154"/>
      <c r="B29" s="248"/>
      <c r="C29" s="248"/>
      <c r="D29" s="248"/>
      <c r="E29" s="248"/>
      <c r="F29" s="248"/>
      <c r="G29" s="248"/>
      <c r="I29" s="466"/>
      <c r="J29" s="467"/>
      <c r="K29" s="467"/>
      <c r="L29" s="467"/>
      <c r="M29" s="467"/>
      <c r="N29" s="468"/>
      <c r="P29" s="466"/>
      <c r="Q29" s="467"/>
      <c r="R29" s="467"/>
      <c r="S29" s="467"/>
      <c r="T29" s="467"/>
      <c r="U29" s="468"/>
    </row>
    <row r="30" spans="1:21" ht="14" outlineLevel="1" thickBot="1">
      <c r="A30" s="308"/>
      <c r="B30" s="309" t="s">
        <v>349</v>
      </c>
      <c r="C30" s="310" t="s">
        <v>350</v>
      </c>
      <c r="D30" s="413" t="s">
        <v>306</v>
      </c>
      <c r="E30" s="414"/>
      <c r="F30" s="414"/>
      <c r="G30" s="415"/>
      <c r="I30" s="466"/>
      <c r="J30" s="467"/>
      <c r="K30" s="467"/>
      <c r="L30" s="467"/>
      <c r="M30" s="467"/>
      <c r="N30" s="468"/>
      <c r="P30" s="466"/>
      <c r="Q30" s="467"/>
      <c r="R30" s="467"/>
      <c r="S30" s="467"/>
      <c r="T30" s="467"/>
      <c r="U30" s="468"/>
    </row>
    <row r="31" spans="1:21" outlineLevel="1">
      <c r="A31" s="433" t="s">
        <v>351</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4"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354</v>
      </c>
    </row>
    <row r="49" spans="1:54" ht="15" outlineLevel="1">
      <c r="A49" s="12"/>
    </row>
    <row r="50" spans="1:54" ht="14" outlineLevel="1" thickBot="1">
      <c r="A50" s="4" t="s">
        <v>355</v>
      </c>
    </row>
    <row r="51" spans="1:54" outlineLevel="2">
      <c r="B51" s="19"/>
      <c r="C51" s="19"/>
      <c r="D51" s="19"/>
      <c r="E51" s="420" t="s">
        <v>253</v>
      </c>
      <c r="F51" s="408"/>
      <c r="G51" s="408"/>
      <c r="H51" s="408"/>
      <c r="I51" s="408"/>
      <c r="J51" s="408" t="s">
        <v>254</v>
      </c>
      <c r="K51" s="408"/>
      <c r="L51" s="408"/>
      <c r="M51" s="408"/>
      <c r="N51" s="408"/>
      <c r="O51" s="408" t="s">
        <v>255</v>
      </c>
      <c r="P51" s="408"/>
      <c r="Q51" s="408"/>
      <c r="R51" s="408"/>
      <c r="S51" s="408"/>
      <c r="T51" s="408" t="s">
        <v>256</v>
      </c>
      <c r="U51" s="408"/>
      <c r="V51" s="408"/>
      <c r="W51" s="408"/>
      <c r="X51" s="408"/>
      <c r="Y51" s="408" t="s">
        <v>356</v>
      </c>
      <c r="Z51" s="408"/>
      <c r="AA51" s="408"/>
      <c r="AB51" s="408"/>
      <c r="AC51" s="408"/>
      <c r="AD51" s="408" t="s">
        <v>357</v>
      </c>
      <c r="AE51" s="408"/>
      <c r="AF51" s="408"/>
      <c r="AG51" s="408"/>
      <c r="AH51" s="408"/>
      <c r="AI51" s="408" t="s">
        <v>358</v>
      </c>
      <c r="AJ51" s="408"/>
      <c r="AK51" s="408"/>
      <c r="AL51" s="408"/>
      <c r="AM51" s="408"/>
      <c r="AN51" s="408" t="s">
        <v>359</v>
      </c>
      <c r="AO51" s="408"/>
      <c r="AP51" s="408"/>
      <c r="AQ51" s="408"/>
      <c r="AR51" s="408"/>
      <c r="AS51" s="408" t="s">
        <v>360</v>
      </c>
      <c r="AT51" s="408"/>
      <c r="AU51" s="408"/>
      <c r="AV51" s="408"/>
      <c r="AW51" s="408"/>
      <c r="AX51" s="408" t="s">
        <v>361</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349</v>
      </c>
      <c r="C53" s="19" t="s">
        <v>362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363</v>
      </c>
      <c r="B54" s="127"/>
      <c r="C54" s="127"/>
      <c r="D54" s="124" t="s">
        <v>364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364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364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364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364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364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364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364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364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364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365</v>
      </c>
      <c r="C64" s="296" t="s">
        <v>366</v>
      </c>
      <c r="D64" s="123" t="s">
        <v>364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367</v>
      </c>
      <c r="B66" s="266"/>
      <c r="C66" s="267"/>
      <c r="D66" s="268" t="s">
        <v>364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364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364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364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364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368</v>
      </c>
      <c r="C71" s="123"/>
      <c r="D71" s="270" t="s">
        <v>364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369</v>
      </c>
      <c r="B75" s="127" t="s">
        <v>370</v>
      </c>
      <c r="C75" s="274"/>
      <c r="D75" s="124" t="s">
        <v>364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364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371</v>
      </c>
      <c r="C77" s="271"/>
      <c r="D77" s="123" t="s">
        <v>364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372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373</v>
      </c>
      <c r="C81" s="6" t="s">
        <v>374</v>
      </c>
      <c r="D81" t="s">
        <v>375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376</v>
      </c>
      <c r="C82" t="s">
        <v>377</v>
      </c>
      <c r="D82" t="s">
        <v>364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378</v>
      </c>
      <c r="C83" t="s">
        <v>379</v>
      </c>
      <c r="D83" t="s">
        <v>364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380</v>
      </c>
      <c r="C84" t="s">
        <v>381</v>
      </c>
      <c r="D84" t="s">
        <v>364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382</v>
      </c>
      <c r="C85" t="s">
        <v>383</v>
      </c>
      <c r="D85" t="s">
        <v>364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384</v>
      </c>
      <c r="C86" t="s">
        <v>385</v>
      </c>
      <c r="D86" t="s">
        <v>364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386</v>
      </c>
      <c r="C87" t="s">
        <v>387</v>
      </c>
      <c r="D87" t="s">
        <v>364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388</v>
      </c>
      <c r="C88" t="s">
        <v>389</v>
      </c>
      <c r="D88" t="s">
        <v>364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390</v>
      </c>
      <c r="C89" t="s">
        <v>391</v>
      </c>
      <c r="D89" t="s">
        <v>364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392</v>
      </c>
      <c r="C90" t="s">
        <v>393</v>
      </c>
      <c r="D90" t="s">
        <v>364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394</v>
      </c>
      <c r="C91" t="s">
        <v>395</v>
      </c>
      <c r="D91" t="s">
        <v>364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396</v>
      </c>
      <c r="C92" t="s">
        <v>397</v>
      </c>
      <c r="D92" t="s">
        <v>364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398</v>
      </c>
      <c r="C93" t="s">
        <v>399</v>
      </c>
      <c r="D93" t="s">
        <v>364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400</v>
      </c>
      <c r="C94" t="s">
        <v>401</v>
      </c>
      <c r="D94" t="s">
        <v>364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402</v>
      </c>
      <c r="C95" t="s">
        <v>403</v>
      </c>
      <c r="D95" t="s">
        <v>364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404</v>
      </c>
      <c r="C96" t="s">
        <v>405</v>
      </c>
      <c r="D96" t="s">
        <v>364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406</v>
      </c>
      <c r="C97" t="s">
        <v>407</v>
      </c>
      <c r="D97" t="s">
        <v>364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408</v>
      </c>
      <c r="C98" t="s">
        <v>409</v>
      </c>
      <c r="D98" t="s">
        <v>364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410</v>
      </c>
      <c r="C99" t="s">
        <v>411</v>
      </c>
      <c r="D99" t="s">
        <v>364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412</v>
      </c>
      <c r="C100" t="s">
        <v>413</v>
      </c>
      <c r="D100" t="s">
        <v>364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414</v>
      </c>
      <c r="C101" t="s">
        <v>415</v>
      </c>
      <c r="D101" t="s">
        <v>364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416</v>
      </c>
      <c r="C102" t="s">
        <v>417</v>
      </c>
      <c r="D102" t="s">
        <v>364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418</v>
      </c>
      <c r="C103" t="s">
        <v>419</v>
      </c>
      <c r="D103" t="s">
        <v>364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420</v>
      </c>
      <c r="C104" t="s">
        <v>421</v>
      </c>
      <c r="D104" t="s">
        <v>364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422</v>
      </c>
      <c r="C105" t="s">
        <v>423</v>
      </c>
      <c r="D105" t="s">
        <v>364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424</v>
      </c>
      <c r="C106" t="s">
        <v>425</v>
      </c>
      <c r="D106" t="s">
        <v>364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426</v>
      </c>
      <c r="C107" t="s">
        <v>427</v>
      </c>
      <c r="D107" t="s">
        <v>364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494</v>
      </c>
      <c r="C108" t="s">
        <v>495</v>
      </c>
      <c r="D108" t="s">
        <v>364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496</v>
      </c>
      <c r="C109" t="s">
        <v>497</v>
      </c>
      <c r="D109" t="s">
        <v>364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498</v>
      </c>
      <c r="C110" t="s">
        <v>499</v>
      </c>
      <c r="D110" t="s">
        <v>364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500</v>
      </c>
      <c r="C111" t="s">
        <v>501</v>
      </c>
      <c r="D111" t="s">
        <v>364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502</v>
      </c>
      <c r="C112" t="s">
        <v>503</v>
      </c>
      <c r="D112" t="s">
        <v>364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504</v>
      </c>
      <c r="C113" t="s">
        <v>505</v>
      </c>
      <c r="D113" t="s">
        <v>364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506</v>
      </c>
      <c r="C114" t="s">
        <v>507</v>
      </c>
      <c r="D114" t="s">
        <v>364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508</v>
      </c>
      <c r="C115" t="s">
        <v>509</v>
      </c>
      <c r="D115" t="s">
        <v>364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510</v>
      </c>
      <c r="C116" t="s">
        <v>511</v>
      </c>
      <c r="D116" t="s">
        <v>364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512</v>
      </c>
      <c r="C117" t="s">
        <v>513</v>
      </c>
      <c r="D117" t="s">
        <v>364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514</v>
      </c>
      <c r="C118" t="s">
        <v>515</v>
      </c>
      <c r="D118" t="s">
        <v>364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516</v>
      </c>
      <c r="C119" t="s">
        <v>517</v>
      </c>
      <c r="D119" t="s">
        <v>364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518</v>
      </c>
      <c r="C120" t="s">
        <v>519</v>
      </c>
      <c r="D120" t="s">
        <v>364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520</v>
      </c>
      <c r="C121" t="s">
        <v>521</v>
      </c>
      <c r="D121" t="s">
        <v>364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522</v>
      </c>
      <c r="C122" t="s">
        <v>523</v>
      </c>
      <c r="D122" t="s">
        <v>364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524</v>
      </c>
      <c r="C123" t="s">
        <v>525</v>
      </c>
      <c r="D123" t="s">
        <v>364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526</v>
      </c>
      <c r="C124" t="s">
        <v>527</v>
      </c>
      <c r="D124" t="s">
        <v>364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528</v>
      </c>
      <c r="C125" t="s">
        <v>529</v>
      </c>
      <c r="D125" t="s">
        <v>364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530</v>
      </c>
      <c r="C126" t="s">
        <v>531</v>
      </c>
      <c r="D126" t="s">
        <v>364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532</v>
      </c>
      <c r="C127" t="s">
        <v>533</v>
      </c>
      <c r="D127" t="s">
        <v>364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428</v>
      </c>
      <c r="C128" t="s">
        <v>429</v>
      </c>
      <c r="D128" t="s">
        <v>364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430</v>
      </c>
      <c r="C129" t="s">
        <v>431</v>
      </c>
      <c r="D129" t="s">
        <v>364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432</v>
      </c>
      <c r="C130" t="s">
        <v>433</v>
      </c>
      <c r="D130" t="s">
        <v>364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434</v>
      </c>
      <c r="C131" t="s">
        <v>435</v>
      </c>
      <c r="D131" t="s">
        <v>364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436</v>
      </c>
      <c r="C132" t="s">
        <v>437</v>
      </c>
      <c r="D132" t="s">
        <v>364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438</v>
      </c>
      <c r="C133" s="7" t="s">
        <v>439</v>
      </c>
      <c r="D133" s="7" t="s">
        <v>364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440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441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442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443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444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445</v>
      </c>
      <c r="B143" s="135" t="s">
        <v>265</v>
      </c>
      <c r="C143" s="135" t="s">
        <v>370</v>
      </c>
      <c r="D143" s="135" t="s">
        <v>364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265</v>
      </c>
      <c r="C144" s="135"/>
      <c r="D144" s="135" t="s">
        <v>364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265</v>
      </c>
      <c r="C145" s="135"/>
      <c r="D145" s="135" t="s">
        <v>364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268</v>
      </c>
      <c r="C146" s="135" t="s">
        <v>446</v>
      </c>
      <c r="D146" s="135" t="s">
        <v>364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268</v>
      </c>
      <c r="C147" s="135" t="s">
        <v>447</v>
      </c>
      <c r="D147" s="135" t="s">
        <v>364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268</v>
      </c>
      <c r="C148" s="135"/>
      <c r="D148" s="135" t="s">
        <v>364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268</v>
      </c>
      <c r="C149" s="135"/>
      <c r="D149" s="135" t="s">
        <v>364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271</v>
      </c>
      <c r="C150" s="315" t="s">
        <v>448</v>
      </c>
      <c r="D150" s="135" t="s">
        <v>364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271</v>
      </c>
      <c r="C151" s="315" t="s">
        <v>449</v>
      </c>
      <c r="D151" s="135" t="s">
        <v>364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271</v>
      </c>
      <c r="C152" s="315" t="s">
        <v>450</v>
      </c>
      <c r="D152" s="135" t="s">
        <v>364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451</v>
      </c>
      <c r="C153" s="135"/>
      <c r="D153" s="135" t="s">
        <v>364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451</v>
      </c>
      <c r="C154" s="135"/>
      <c r="D154" s="135" t="s">
        <v>364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355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444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452</v>
      </c>
      <c r="B158" s="135" t="s">
        <v>265</v>
      </c>
      <c r="C158" s="315" t="s">
        <v>370</v>
      </c>
      <c r="D158" s="135" t="s">
        <v>453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265</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265</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268</v>
      </c>
      <c r="C161" s="315" t="s">
        <v>446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268</v>
      </c>
      <c r="C162" s="315" t="s">
        <v>447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268</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268</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451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451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451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451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451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456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457</v>
      </c>
      <c r="B172" s="135" t="s">
        <v>265</v>
      </c>
      <c r="C172" s="135" t="s">
        <v>370</v>
      </c>
      <c r="D172" s="135" t="s">
        <v>364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265</v>
      </c>
      <c r="C173" s="135"/>
      <c r="D173" s="135" t="s">
        <v>364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265</v>
      </c>
      <c r="C174" s="135"/>
      <c r="D174" s="135" t="s">
        <v>364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458</v>
      </c>
      <c r="B176" s="135" t="s">
        <v>265</v>
      </c>
      <c r="C176" s="135" t="s">
        <v>370</v>
      </c>
      <c r="D176" s="135" t="s">
        <v>364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265</v>
      </c>
      <c r="C177" s="135"/>
      <c r="D177" s="135" t="s">
        <v>364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265</v>
      </c>
      <c r="C178" s="135"/>
      <c r="D178" s="135" t="s">
        <v>364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459</v>
      </c>
      <c r="B182" s="19"/>
      <c r="C182" s="19"/>
      <c r="D182" s="19"/>
      <c r="E182" s="15"/>
    </row>
    <row r="183" spans="1:54" ht="15" outlineLevel="1">
      <c r="A183" s="12"/>
      <c r="B183" s="19"/>
      <c r="C183" s="19"/>
      <c r="D183" s="19"/>
      <c r="E183" s="15"/>
    </row>
    <row r="184" spans="1:54" s="4" customFormat="1" outlineLevel="1">
      <c r="A184" s="4" t="s">
        <v>460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461</v>
      </c>
      <c r="B186" s="150" t="s">
        <v>462</v>
      </c>
      <c r="C186" s="6" t="s">
        <v>463</v>
      </c>
      <c r="D186" s="10" t="s">
        <v>375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464</v>
      </c>
      <c r="C187" s="6" t="s">
        <v>465</v>
      </c>
      <c r="D187" s="10" t="s">
        <v>375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466</v>
      </c>
      <c r="B190" s="150" t="s">
        <v>325</v>
      </c>
      <c r="C190" s="19"/>
      <c r="D190" s="135" t="s">
        <v>364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467</v>
      </c>
      <c r="C191" s="19"/>
      <c r="D191" s="135" t="s">
        <v>364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536</v>
      </c>
      <c r="C192" s="19"/>
      <c r="D192" s="135" t="s">
        <v>364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468</v>
      </c>
      <c r="C193" s="19"/>
      <c r="D193" s="135" t="s">
        <v>364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469</v>
      </c>
      <c r="C194" s="19"/>
      <c r="D194" s="135" t="s">
        <v>364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470</v>
      </c>
      <c r="C195" s="19"/>
      <c r="D195" s="135" t="s">
        <v>364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268</v>
      </c>
      <c r="C196" s="19"/>
      <c r="D196" s="135" t="s">
        <v>364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271</v>
      </c>
      <c r="C197" s="19"/>
      <c r="D197" s="135" t="s">
        <v>364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451</v>
      </c>
      <c r="C198" s="19"/>
      <c r="D198" s="135" t="s">
        <v>364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471</v>
      </c>
      <c r="B200" s="150" t="s">
        <v>472</v>
      </c>
      <c r="C200" s="19"/>
      <c r="D200" s="135" t="s">
        <v>364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473</v>
      </c>
      <c r="C201" s="19"/>
      <c r="D201" s="135" t="s">
        <v>364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474</v>
      </c>
      <c r="C202" s="19"/>
      <c r="D202" s="135" t="s">
        <v>364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475</v>
      </c>
      <c r="B204" s="150" t="s">
        <v>476</v>
      </c>
      <c r="C204" s="19"/>
      <c r="D204" s="135" t="s">
        <v>364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477</v>
      </c>
      <c r="C205" s="19"/>
      <c r="D205" s="135" t="s">
        <v>364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478</v>
      </c>
      <c r="C206" s="19"/>
      <c r="D206" s="135" t="s">
        <v>364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537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466</v>
      </c>
      <c r="B210" s="150" t="s">
        <v>538</v>
      </c>
      <c r="C210" s="19"/>
      <c r="D210" s="135" t="s">
        <v>364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467</v>
      </c>
      <c r="C211" s="19"/>
      <c r="D211" s="135" t="s">
        <v>364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536</v>
      </c>
      <c r="C212" s="19"/>
      <c r="D212" s="135" t="s">
        <v>364</v>
      </c>
      <c r="E212" s="21">
        <f>E192-Baseline!E192</f>
        <v>2.3857899157375795E-2</v>
      </c>
      <c r="F212" s="21">
        <f>F77*F186-Baseline!F77*Baseline!F186</f>
        <v>2.4222380353972721E-2</v>
      </c>
      <c r="G212" s="21">
        <f>G77*G186-Baseline!G77*Baseline!G186</f>
        <v>2.4596714102776703E-2</v>
      </c>
      <c r="H212" s="21">
        <f>H77*H186-Baseline!H77*Baseline!H186</f>
        <v>2.4981160102195119E-2</v>
      </c>
      <c r="I212" s="21">
        <f>I77*I186-Baseline!I77*Baseline!I186</f>
        <v>2.5375984908721748E-2</v>
      </c>
      <c r="J212" s="21">
        <f>J77*J186-Baseline!J77*Baseline!J186</f>
        <v>2.57814621177892E-2</v>
      </c>
      <c r="K212" s="21">
        <f>K77*K186-Baseline!K77*Baseline!K186</f>
        <v>2.619787254939877E-2</v>
      </c>
      <c r="L212" s="21">
        <f>L77*L186-Baseline!L77*Baseline!L186</f>
        <v>2.6625504438654107E-2</v>
      </c>
      <c r="M212" s="21">
        <f>M77*M186-Baseline!M77*Baseline!M186</f>
        <v>2.706021260567806E-2</v>
      </c>
      <c r="N212" s="21">
        <f>N77*N186-Baseline!N77*Baseline!N186</f>
        <v>2.7506187720998859E-2</v>
      </c>
      <c r="O212" s="21">
        <f>O77*O186-Baseline!O77*Baseline!O186</f>
        <v>2.7964468847111786E-2</v>
      </c>
      <c r="P212" s="21">
        <f>P77*P186-Baseline!P77*Baseline!P186</f>
        <v>2.8435370020722779E-2</v>
      </c>
      <c r="Q212" s="21">
        <f>Q77*Q186-Baseline!Q77*Baseline!Q186</f>
        <v>2.8919213922905262E-2</v>
      </c>
      <c r="R212" s="21">
        <f>R77*R186-Baseline!R77*Baseline!R186</f>
        <v>2.9415748994900778E-2</v>
      </c>
      <c r="S212" s="21">
        <f>S77*S186-Baseline!S77*Baseline!S186</f>
        <v>2.9925826219735094E-2</v>
      </c>
      <c r="T212" s="21">
        <f>T77*T186-Baseline!T77*Baseline!T186</f>
        <v>3.044989103807717E-2</v>
      </c>
      <c r="U212" s="21">
        <f>U77*U186-Baseline!U77*Baseline!U186</f>
        <v>3.0988302160842276E-2</v>
      </c>
      <c r="V212" s="21">
        <f>V77*V186-Baseline!V77*Baseline!V186</f>
        <v>3.154142811237768E-2</v>
      </c>
      <c r="W212" s="21">
        <f>W77*W186-Baseline!W77*Baseline!W186</f>
        <v>3.2109647477734982E-2</v>
      </c>
      <c r="X212" s="21">
        <f>X77*X186-Baseline!X77*Baseline!X186</f>
        <v>3.269334915686449E-2</v>
      </c>
      <c r="Y212" s="21">
        <f>Y77*Y186-Baseline!Y77*Baseline!Y186</f>
        <v>3.3292932625900912E-2</v>
      </c>
      <c r="Z212" s="21">
        <f>Z77*Z186-Baseline!Z77*Baseline!Z186</f>
        <v>3.3908808205714423E-2</v>
      </c>
      <c r="AA212" s="21">
        <f>AA77*AA186-Baseline!AA77*Baseline!AA186</f>
        <v>3.4541397337906524E-2</v>
      </c>
      <c r="AB212" s="21">
        <f>AB77*AB186-Baseline!AB77*Baseline!AB186</f>
        <v>3.5191132868435081E-2</v>
      </c>
      <c r="AC212" s="21">
        <f>AC77*AC186-Baseline!AC77*Baseline!AC186</f>
        <v>0.12090967146331037</v>
      </c>
      <c r="AD212" s="21">
        <f>AD77*AD186-Baseline!AD77*Baseline!AD186</f>
        <v>0.12149130794799393</v>
      </c>
      <c r="AE212" s="21">
        <f>AE77*AE186-Baseline!AE77*Baseline!AE186</f>
        <v>0.12209256492162078</v>
      </c>
      <c r="AF212" s="21">
        <f>AF77*AF186-Baseline!AF77*Baseline!AF186</f>
        <v>0.12271388858832769</v>
      </c>
      <c r="AG212" s="21">
        <f>AG77*AG186-Baseline!AG77*Baseline!AG186</f>
        <v>0.12335573928638449</v>
      </c>
      <c r="AH212" s="21">
        <f>AH77*AH186-Baseline!AH77*Baseline!AH186</f>
        <v>0.12401859178151739</v>
      </c>
      <c r="AI212" s="21">
        <f>AI77*AI186-Baseline!AI77*Baseline!AI186</f>
        <v>0.12470293557066839</v>
      </c>
      <c r="AJ212" s="21">
        <f>AJ77*AJ186-Baseline!AJ77*Baseline!AJ186</f>
        <v>0.12601805808567756</v>
      </c>
      <c r="AK212" s="21">
        <f>AK77*AK186-Baseline!AK77*Baseline!AK186</f>
        <v>0.12736574504849613</v>
      </c>
      <c r="AL212" s="21">
        <f>AL77*AL186-Baseline!AL77*Baseline!AL186</f>
        <v>0.12874693545011939</v>
      </c>
      <c r="AM212" s="21">
        <f>AM77*AM186-Baseline!AM77*Baseline!AM186</f>
        <v>0.13016259881105657</v>
      </c>
      <c r="AN212" s="21">
        <f>AN77*AN186-Baseline!AN77*Baseline!AN186</f>
        <v>0.13161373610266192</v>
      </c>
      <c r="AO212" s="21">
        <f>AO77*AO186-Baseline!AO77*Baseline!AO186</f>
        <v>0.13310138069841321</v>
      </c>
      <c r="AP212" s="21">
        <f>AP77*AP186-Baseline!AP77*Baseline!AP186</f>
        <v>0.13462659935604612</v>
      </c>
      <c r="AQ212" s="21">
        <f>AQ77*AQ186-Baseline!AQ77*Baseline!AQ186</f>
        <v>0.13619049323148402</v>
      </c>
      <c r="AR212" s="21">
        <f>AR77*AR186-Baseline!AR77*Baseline!AR186</f>
        <v>0.13701101498569687</v>
      </c>
      <c r="AS212" s="21">
        <f>AS77*AS186-Baseline!AS77*Baseline!AS186</f>
        <v>0.1362118836613789</v>
      </c>
      <c r="AT212" s="21">
        <f>AT77*AT186-Baseline!AT77*Baseline!AT186</f>
        <v>0.13544873995944187</v>
      </c>
      <c r="AU212" s="21">
        <f>AU77*AU186-Baseline!AU77*Baseline!AU186</f>
        <v>0.13472058632955194</v>
      </c>
      <c r="AV212" s="21">
        <f>AV77*AV186-Baseline!AV77*Baseline!AV186</f>
        <v>0.13402645447791461</v>
      </c>
      <c r="AW212" s="21">
        <f>AW77*AW186-Baseline!AW77*Baseline!AW186</f>
        <v>0.1333654045159457</v>
      </c>
      <c r="AX212" s="21">
        <f>AX77*AX186-Baseline!AX77*Baseline!AX186</f>
        <v>0.13273652413374146</v>
      </c>
      <c r="AY212" s="21">
        <f>AY77*AY186-Baseline!AY77*Baseline!AY186</f>
        <v>0.13213892779762607</v>
      </c>
      <c r="AZ212" s="21">
        <f>AZ77*AZ186-Baseline!AZ77*Baseline!AZ186</f>
        <v>0.13157175597107401</v>
      </c>
      <c r="BA212" s="21">
        <f>BA77*BA186-Baseline!BA77*Baseline!BA186</f>
        <v>0.1310341743583282</v>
      </c>
      <c r="BB212" s="21">
        <f>BB77*BB186-Baseline!BB77*Baseline!BB186</f>
        <v>0.13049878921995658</v>
      </c>
    </row>
    <row r="213" spans="1:54" outlineLevel="2">
      <c r="A213" s="475"/>
      <c r="B213" s="150" t="s">
        <v>468</v>
      </c>
      <c r="C213" s="19"/>
      <c r="D213" s="135" t="s">
        <v>364</v>
      </c>
      <c r="E213" s="21">
        <f>E193-Baseline!E193</f>
        <v>0.14225504118919821</v>
      </c>
      <c r="F213" s="21">
        <f>F193-Baseline!F193</f>
        <v>0.14699819422869193</v>
      </c>
      <c r="G213" s="21">
        <f>G193-Baseline!G193</f>
        <v>0.15135760195501466</v>
      </c>
      <c r="H213" s="21">
        <f>H193-Baseline!H193</f>
        <v>0.15584363894117775</v>
      </c>
      <c r="I213" s="21">
        <f>I193-Baseline!I193</f>
        <v>0.1609990238712351</v>
      </c>
      <c r="J213" s="21">
        <f>J193-Baseline!J193</f>
        <v>0.16630690229599313</v>
      </c>
      <c r="K213" s="21">
        <f>K193-Baseline!K193</f>
        <v>0.17121660793305901</v>
      </c>
      <c r="L213" s="21">
        <f>L193-Baseline!L193</f>
        <v>0.17683626330475136</v>
      </c>
      <c r="M213" s="21">
        <f>M193-Baseline!M193</f>
        <v>0.18259440742638328</v>
      </c>
      <c r="N213" s="21">
        <f>N193-Baseline!N193</f>
        <v>0.18793835513867418</v>
      </c>
      <c r="O213" s="21">
        <f>O193-Baseline!O193</f>
        <v>0.19403651896213103</v>
      </c>
      <c r="P213" s="21">
        <f>P193-Baseline!P193</f>
        <v>0.20032083182228538</v>
      </c>
      <c r="Q213" s="21">
        <f>Q193-Baseline!Q193</f>
        <v>0.20679761798140528</v>
      </c>
      <c r="R213" s="21">
        <f>R193-Baseline!R193</f>
        <v>0.21409335026571782</v>
      </c>
      <c r="S213" s="21">
        <f>S193-Baseline!S193</f>
        <v>0.22098079967341366</v>
      </c>
      <c r="T213" s="21">
        <f>T193-Baseline!T193</f>
        <v>0.22808125581385488</v>
      </c>
      <c r="U213" s="21">
        <f>U193-Baseline!U193</f>
        <v>0.23540189571053227</v>
      </c>
      <c r="V213" s="21">
        <f>V193-Baseline!V193</f>
        <v>0.24361940829555062</v>
      </c>
      <c r="W213" s="21">
        <f>W193-Baseline!W193</f>
        <v>0.25141492235570384</v>
      </c>
      <c r="X213" s="21">
        <f>X193-Baseline!X193</f>
        <v>0.26014760238300128</v>
      </c>
      <c r="Y213" s="21">
        <f>Y193-Baseline!Y193</f>
        <v>0.26845085763882853</v>
      </c>
      <c r="Z213" s="21">
        <f>Z193-Baseline!Z193</f>
        <v>0.27773395445080423</v>
      </c>
      <c r="AA213" s="21">
        <f>AA193-Baseline!AA193</f>
        <v>0.28731289410264815</v>
      </c>
      <c r="AB213" s="21">
        <f>AB193-Baseline!AB193</f>
        <v>0.29719771575410137</v>
      </c>
      <c r="AC213" s="21">
        <f>AC193-Baseline!AC193</f>
        <v>1.0359189383166794</v>
      </c>
      <c r="AD213" s="21">
        <f>AD193-Baseline!AD193</f>
        <v>1.0559174695420896</v>
      </c>
      <c r="AE213" s="21">
        <f>AE193-Baseline!AE193</f>
        <v>1.0764871112109617</v>
      </c>
      <c r="AF213" s="21">
        <f>AF193-Baseline!AF193</f>
        <v>1.0973023895058669</v>
      </c>
      <c r="AG213" s="21">
        <f>AG193-Baseline!AG193</f>
        <v>1.1184046066914699</v>
      </c>
      <c r="AH213" s="21">
        <f>AH193-Baseline!AH193</f>
        <v>1.1398447120993711</v>
      </c>
      <c r="AI213" s="21">
        <f>AI193-Baseline!AI193</f>
        <v>1.1616924646168385</v>
      </c>
      <c r="AJ213" s="21">
        <f>AJ193-Baseline!AJ193</f>
        <v>1.1896717115358151</v>
      </c>
      <c r="AK213" s="21">
        <f>AK193-Baseline!AK193</f>
        <v>1.218272078953728</v>
      </c>
      <c r="AL213" s="21">
        <f>AL193-Baseline!AL193</f>
        <v>1.2475313816723346</v>
      </c>
      <c r="AM213" s="21">
        <f>AM193-Baseline!AM193</f>
        <v>1.2774781983720838</v>
      </c>
      <c r="AN213" s="21">
        <f>AN193-Baseline!AN193</f>
        <v>1.308133786691992</v>
      </c>
      <c r="AO213" s="21">
        <f>AO193-Baseline!AO193</f>
        <v>1.3395162961017879</v>
      </c>
      <c r="AP213" s="21">
        <f>AP193-Baseline!AP193</f>
        <v>1.3716510797163943</v>
      </c>
      <c r="AQ213" s="21">
        <f>AQ193-Baseline!AQ193</f>
        <v>1.4045660115894545</v>
      </c>
      <c r="AR213" s="21">
        <f>AR193-Baseline!AR193</f>
        <v>1.4301122885577928</v>
      </c>
      <c r="AS213" s="21">
        <f>AS193-Baseline!AS193</f>
        <v>1.4387552023462555</v>
      </c>
      <c r="AT213" s="21">
        <f>AT193-Baseline!AT193</f>
        <v>1.4475830899085405</v>
      </c>
      <c r="AU213" s="21">
        <f>AU193-Baseline!AU193</f>
        <v>1.4565990403385134</v>
      </c>
      <c r="AV213" s="21">
        <f>AV193-Baseline!AV193</f>
        <v>1.4658056459185282</v>
      </c>
      <c r="AW213" s="21">
        <f>AW193-Baseline!AW193</f>
        <v>1.4752050711093727</v>
      </c>
      <c r="AX213" s="21">
        <f>AX193-Baseline!AX193</f>
        <v>1.4847994389461294</v>
      </c>
      <c r="AY213" s="21">
        <f>AY193-Baseline!AY193</f>
        <v>1.4945908174187932</v>
      </c>
      <c r="AZ213" s="21">
        <f>AZ193-Baseline!AZ193</f>
        <v>1.5045811128429316</v>
      </c>
      <c r="BA213" s="21">
        <f>BA193-Baseline!BA193</f>
        <v>1.5147720417734367</v>
      </c>
      <c r="BB213" s="21">
        <f>BB193-Baseline!BB193</f>
        <v>1.5248545660332373</v>
      </c>
    </row>
    <row r="214" spans="1:54" outlineLevel="2">
      <c r="A214" s="475"/>
      <c r="B214" s="150" t="s">
        <v>469</v>
      </c>
      <c r="C214" s="19"/>
      <c r="D214" s="135" t="s">
        <v>364</v>
      </c>
      <c r="E214" s="21">
        <f>E194-Baseline!E194</f>
        <v>7.1240089539920601E-2</v>
      </c>
      <c r="F214" s="21">
        <f>F194-Baseline!F194</f>
        <v>7.3429884813522334E-2</v>
      </c>
      <c r="G214" s="21">
        <f>G194-Baseline!G194</f>
        <v>7.5700176167785918E-2</v>
      </c>
      <c r="H214" s="21">
        <f>H194-Baseline!H194</f>
        <v>7.8054180653624045E-2</v>
      </c>
      <c r="I214" s="21">
        <f>I194-Baseline!I194</f>
        <v>8.0495248099930528E-2</v>
      </c>
      <c r="J214" s="21">
        <f>J194-Baseline!J194</f>
        <v>8.3026866758726378E-2</v>
      </c>
      <c r="K214" s="21">
        <f>K194-Baseline!K194</f>
        <v>8.5652668913545546E-2</v>
      </c>
      <c r="L214" s="21">
        <f>L194-Baseline!L194</f>
        <v>8.8376437107818145E-2</v>
      </c>
      <c r="M214" s="21">
        <f>M194-Baseline!M194</f>
        <v>9.1187144991535019E-2</v>
      </c>
      <c r="N214" s="21">
        <f>N194-Baseline!N194</f>
        <v>9.4101508642244994E-2</v>
      </c>
      <c r="O214" s="21">
        <f>O194-Baseline!O194</f>
        <v>9.7126229114206097E-2</v>
      </c>
      <c r="P214" s="21">
        <f>P194-Baseline!P194</f>
        <v>0.10026574991422364</v>
      </c>
      <c r="Q214" s="21">
        <f>Q194-Baseline!Q194</f>
        <v>0.10352469885089502</v>
      </c>
      <c r="R214" s="21">
        <f>R194-Baseline!R194</f>
        <v>0.10690577655397586</v>
      </c>
      <c r="S214" s="21">
        <f>S194-Baseline!S194</f>
        <v>0.11039094558630715</v>
      </c>
      <c r="T214" s="21">
        <f>T194-Baseline!T194</f>
        <v>0.11400898754470451</v>
      </c>
      <c r="U214" s="21">
        <f>U194-Baseline!U194</f>
        <v>0.11776525320921176</v>
      </c>
      <c r="V214" s="21">
        <f>V194-Baseline!V194</f>
        <v>0.12166531467246944</v>
      </c>
      <c r="W214" s="21">
        <f>W194-Baseline!W194</f>
        <v>0.12571497412344632</v>
      </c>
      <c r="X214" s="21">
        <f>X194-Baseline!X194</f>
        <v>0.12992027393930486</v>
      </c>
      <c r="Y214" s="21">
        <f>Y194-Baseline!Y194</f>
        <v>0.1342875063141192</v>
      </c>
      <c r="Z214" s="21">
        <f>Z194-Baseline!Z194</f>
        <v>0.13882322376651668</v>
      </c>
      <c r="AA214" s="21">
        <f>AA194-Baseline!AA194</f>
        <v>0.14353424994569799</v>
      </c>
      <c r="AB214" s="21">
        <f>AB194-Baseline!AB194</f>
        <v>0.1484276911090113</v>
      </c>
      <c r="AC214" s="21">
        <f>AC194-Baseline!AC194</f>
        <v>0.51728442469918268</v>
      </c>
      <c r="AD214" s="21">
        <f>AD194-Baseline!AD194</f>
        <v>0.52718717854764774</v>
      </c>
      <c r="AE214" s="21">
        <f>AE194-Baseline!AE194</f>
        <v>0.53727534149064449</v>
      </c>
      <c r="AF214" s="21">
        <f>AF194-Baseline!AF194</f>
        <v>0.54752954386548014</v>
      </c>
      <c r="AG214" s="21">
        <f>AG194-Baseline!AG194</f>
        <v>0.55794092789346506</v>
      </c>
      <c r="AH214" s="21">
        <f>AH194-Baseline!AH194</f>
        <v>0.56851579996952084</v>
      </c>
      <c r="AI214" s="21">
        <f>AI194-Baseline!AI194</f>
        <v>0.579283600775654</v>
      </c>
      <c r="AJ214" s="21">
        <f>AJ194-Baseline!AJ194</f>
        <v>0.59310473185313761</v>
      </c>
      <c r="AK214" s="21">
        <f>AK194-Baseline!AK194</f>
        <v>0.60723966931983386</v>
      </c>
      <c r="AL214" s="21">
        <f>AL194-Baseline!AL194</f>
        <v>0.62169989460967778</v>
      </c>
      <c r="AM214" s="21">
        <f>AM194-Baseline!AM194</f>
        <v>0.63649830245696948</v>
      </c>
      <c r="AN214" s="21">
        <f>AN194-Baseline!AN194</f>
        <v>0.65164669376564499</v>
      </c>
      <c r="AO214" s="21">
        <f>AO194-Baseline!AO194</f>
        <v>0.66715512984216796</v>
      </c>
      <c r="AP214" s="21">
        <f>AP194-Baseline!AP194</f>
        <v>0.68303588747440858</v>
      </c>
      <c r="AQ214" s="21">
        <f>AQ194-Baseline!AQ194</f>
        <v>0.6993019225880881</v>
      </c>
      <c r="AR214" s="21">
        <f>AR194-Baseline!AR194</f>
        <v>0.7118969759722158</v>
      </c>
      <c r="AS214" s="21">
        <f>AS194-Baseline!AS194</f>
        <v>0.71607777132484396</v>
      </c>
      <c r="AT214" s="21">
        <f>AT194-Baseline!AT194</f>
        <v>0.7203520904708508</v>
      </c>
      <c r="AU214" s="21">
        <f>AU194-Baseline!AU194</f>
        <v>0.72472126559194339</v>
      </c>
      <c r="AV214" s="21">
        <f>AV194-Baseline!AV194</f>
        <v>0.72918647878344955</v>
      </c>
      <c r="AW214" s="21">
        <f>AW194-Baseline!AW194</f>
        <v>0.73374877888345036</v>
      </c>
      <c r="AX214" s="21">
        <f>AX194-Baseline!AX194</f>
        <v>0.73840914438019389</v>
      </c>
      <c r="AY214" s="21">
        <f>AY194-Baseline!AY194</f>
        <v>0.74316850561456349</v>
      </c>
      <c r="AZ214" s="21">
        <f>AZ194-Baseline!AZ194</f>
        <v>0.74802772761392522</v>
      </c>
      <c r="BA214" s="21">
        <f>BA194-Baseline!BA194</f>
        <v>0.7529875969096157</v>
      </c>
      <c r="BB214" s="21">
        <f>BB194-Baseline!BB194</f>
        <v>0.75789444647533522</v>
      </c>
    </row>
    <row r="215" spans="1:54" outlineLevel="2">
      <c r="A215" s="475"/>
      <c r="B215" s="150" t="s">
        <v>470</v>
      </c>
      <c r="C215" s="19"/>
      <c r="D215" s="135" t="s">
        <v>364</v>
      </c>
      <c r="E215" s="21">
        <f>E195-Baseline!E195</f>
        <v>0.21372026856913723</v>
      </c>
      <c r="F215" s="21">
        <f>F195-Baseline!F195</f>
        <v>0.22028965438916903</v>
      </c>
      <c r="G215" s="21">
        <f>G195-Baseline!G195</f>
        <v>0.22710052850335777</v>
      </c>
      <c r="H215" s="21">
        <f>H195-Baseline!H195</f>
        <v>0.23416254196087213</v>
      </c>
      <c r="I215" s="21">
        <f>I195-Baseline!I195</f>
        <v>0.24148574429979153</v>
      </c>
      <c r="J215" s="21">
        <f>J195-Baseline!J195</f>
        <v>0.24908060022147291</v>
      </c>
      <c r="K215" s="21">
        <f>K195-Baseline!K195</f>
        <v>0.25695800674063662</v>
      </c>
      <c r="L215" s="21">
        <f>L195-Baseline!L195</f>
        <v>0.26512931132345441</v>
      </c>
      <c r="M215" s="21">
        <f>M195-Baseline!M195</f>
        <v>0.27356143491718543</v>
      </c>
      <c r="N215" s="21">
        <f>N195-Baseline!N195</f>
        <v>0.28230452586836896</v>
      </c>
      <c r="O215" s="21">
        <f>O195-Baseline!O195</f>
        <v>0.29137868734261829</v>
      </c>
      <c r="P215" s="21">
        <f>P195-Baseline!P195</f>
        <v>0.30079724980300848</v>
      </c>
      <c r="Q215" s="21">
        <f>Q195-Baseline!Q195</f>
        <v>0.31057409655268509</v>
      </c>
      <c r="R215" s="21">
        <f>R195-Baseline!R195</f>
        <v>0.32071732966192751</v>
      </c>
      <c r="S215" s="21">
        <f>S195-Baseline!S195</f>
        <v>0.33117283669542114</v>
      </c>
      <c r="T215" s="21">
        <f>T195-Baseline!T195</f>
        <v>0.34202696256950121</v>
      </c>
      <c r="U215" s="21">
        <f>U195-Baseline!U195</f>
        <v>0.35329575969339</v>
      </c>
      <c r="V215" s="21">
        <f>V195-Baseline!V195</f>
        <v>0.36499594395047985</v>
      </c>
      <c r="W215" s="21">
        <f>W195-Baseline!W195</f>
        <v>0.37714492237033898</v>
      </c>
      <c r="X215" s="21">
        <f>X195-Baseline!X195</f>
        <v>0.38976082181791455</v>
      </c>
      <c r="Y215" s="21">
        <f>Y195-Baseline!Y195</f>
        <v>0.40286251894235764</v>
      </c>
      <c r="Z215" s="21">
        <f>Z195-Baseline!Z195</f>
        <v>0.41646967122759826</v>
      </c>
      <c r="AA215" s="21">
        <f>AA195-Baseline!AA195</f>
        <v>0.43060274991038805</v>
      </c>
      <c r="AB215" s="21">
        <f>AB195-Baseline!AB195</f>
        <v>0.44528307332703387</v>
      </c>
      <c r="AC215" s="21">
        <f>AC195-Baseline!AC195</f>
        <v>1.5518532741122084</v>
      </c>
      <c r="AD215" s="21">
        <f>AD195-Baseline!AD195</f>
        <v>1.5815615356745099</v>
      </c>
      <c r="AE215" s="21">
        <f>AE195-Baseline!AE195</f>
        <v>1.6118260245242608</v>
      </c>
      <c r="AF215" s="21">
        <f>AF195-Baseline!AF195</f>
        <v>1.6425886316745852</v>
      </c>
      <c r="AG215" s="21">
        <f>AG195-Baseline!AG195</f>
        <v>1.6738227837377977</v>
      </c>
      <c r="AH215" s="21">
        <f>AH195-Baseline!AH195</f>
        <v>1.7055473999805959</v>
      </c>
      <c r="AI215" s="21">
        <f>AI195-Baseline!AI195</f>
        <v>1.737850802410519</v>
      </c>
      <c r="AJ215" s="21">
        <f>AJ195-Baseline!AJ195</f>
        <v>1.7793141956522629</v>
      </c>
      <c r="AK215" s="21">
        <f>AK195-Baseline!AK195</f>
        <v>1.8217190080597354</v>
      </c>
      <c r="AL215" s="21">
        <f>AL195-Baseline!AL195</f>
        <v>1.8650996839364393</v>
      </c>
      <c r="AM215" s="21">
        <f>AM195-Baseline!AM195</f>
        <v>1.9094949074889034</v>
      </c>
      <c r="AN215" s="21">
        <f>AN195-Baseline!AN195</f>
        <v>1.9549400814244102</v>
      </c>
      <c r="AO215" s="21">
        <f>AO195-Baseline!AO195</f>
        <v>2.0014653896632124</v>
      </c>
      <c r="AP215" s="21">
        <f>AP195-Baseline!AP195</f>
        <v>2.0491076625694569</v>
      </c>
      <c r="AQ215" s="21">
        <f>AQ195-Baseline!AQ195</f>
        <v>2.0979057679205084</v>
      </c>
      <c r="AR215" s="21">
        <f>AR195-Baseline!AR195</f>
        <v>2.1356909280822984</v>
      </c>
      <c r="AS215" s="21">
        <f>AS195-Baseline!AS195</f>
        <v>2.1482333141474195</v>
      </c>
      <c r="AT215" s="21">
        <f>AT195-Baseline!AT195</f>
        <v>2.1610562715926385</v>
      </c>
      <c r="AU215" s="21">
        <f>AU195-Baseline!AU195</f>
        <v>2.1741637969631209</v>
      </c>
      <c r="AV215" s="21">
        <f>AV195-Baseline!AV195</f>
        <v>2.1875594365448197</v>
      </c>
      <c r="AW215" s="21">
        <f>AW195-Baseline!AW195</f>
        <v>2.2012463368519506</v>
      </c>
      <c r="AX215" s="21">
        <f>AX195-Baseline!AX195</f>
        <v>2.2152274333492663</v>
      </c>
      <c r="AY215" s="21">
        <f>AY195-Baseline!AY195</f>
        <v>2.2295055170594456</v>
      </c>
      <c r="AZ215" s="21">
        <f>AZ195-Baseline!AZ195</f>
        <v>2.2440831830645842</v>
      </c>
      <c r="BA215" s="21">
        <f>BA195-Baseline!BA195</f>
        <v>2.25896279095869</v>
      </c>
      <c r="BB215" s="21">
        <f>BB195-Baseline!BB195</f>
        <v>2.2736833396628189</v>
      </c>
    </row>
    <row r="216" spans="1:54" outlineLevel="2">
      <c r="A216" s="475"/>
      <c r="B216" s="150" t="s">
        <v>268</v>
      </c>
      <c r="C216" s="19"/>
      <c r="D216" s="135" t="s">
        <v>364</v>
      </c>
      <c r="E216" s="21">
        <f>E196-Baseline!E196</f>
        <v>7.1625827032577596E-2</v>
      </c>
      <c r="F216" s="21">
        <f>F196-Baseline!F196</f>
        <v>7.3110717358147642E-2</v>
      </c>
      <c r="G216" s="21">
        <f>G196-Baseline!G196</f>
        <v>7.4630559664263282E-2</v>
      </c>
      <c r="H216" s="21">
        <f>H196-Baseline!H196</f>
        <v>7.6186329098675953E-2</v>
      </c>
      <c r="I216" s="21">
        <f>I196-Baseline!I196</f>
        <v>7.777903409140112E-2</v>
      </c>
      <c r="J216" s="21">
        <f>J196-Baseline!J196</f>
        <v>7.9409717675039099E-2</v>
      </c>
      <c r="K216" s="21">
        <f>K196-Baseline!K196</f>
        <v>8.1079458862323206E-2</v>
      </c>
      <c r="L216" s="21">
        <f>L196-Baseline!L196</f>
        <v>8.2789374083480471E-2</v>
      </c>
      <c r="M216" s="21">
        <f>M196-Baseline!M196</f>
        <v>8.36628425000117E-2</v>
      </c>
      <c r="N216" s="21">
        <f>N196-Baseline!N196</f>
        <v>8.4432584837557889E-2</v>
      </c>
      <c r="O216" s="21">
        <f>O196-Baseline!O196</f>
        <v>8.5241707124731989E-2</v>
      </c>
      <c r="P216" s="21">
        <f>P196-Baseline!P196</f>
        <v>8.6091188597216206E-2</v>
      </c>
      <c r="Q216" s="21">
        <f>Q196-Baseline!Q196</f>
        <v>8.6982051649411321E-2</v>
      </c>
      <c r="R216" s="21">
        <f>R196-Baseline!R196</f>
        <v>8.7787831773006239E-2</v>
      </c>
      <c r="S216" s="21">
        <f>S196-Baseline!S196</f>
        <v>8.8615925981454999E-2</v>
      </c>
      <c r="T216" s="21">
        <f>T196-Baseline!T196</f>
        <v>8.9488109112003972E-2</v>
      </c>
      <c r="U216" s="21">
        <f>U196-Baseline!U196</f>
        <v>9.0405550698825568E-2</v>
      </c>
      <c r="V216" s="21">
        <f>V196-Baseline!V196</f>
        <v>9.1369472740787661E-2</v>
      </c>
      <c r="W216" s="21">
        <f>W196-Baseline!W196</f>
        <v>9.2381151892486232E-2</v>
      </c>
      <c r="X216" s="21">
        <f>X196-Baseline!X196</f>
        <v>9.3441921755814436E-2</v>
      </c>
      <c r="Y216" s="21">
        <f>Y196-Baseline!Y196</f>
        <v>9.455317527667656E-2</v>
      </c>
      <c r="Z216" s="21">
        <f>Z196-Baseline!Z196</f>
        <v>9.5716367251670514E-2</v>
      </c>
      <c r="AA216" s="21">
        <f>AA196-Baseline!AA196</f>
        <v>9.6933016949786399E-2</v>
      </c>
      <c r="AB216" s="21">
        <f>AB196-Baseline!AB196</f>
        <v>9.8204710854402841E-2</v>
      </c>
      <c r="AC216" s="21">
        <f>AC196-Baseline!AC196</f>
        <v>0.345493637661553</v>
      </c>
      <c r="AD216" s="21">
        <f>AD196-Baseline!AD196</f>
        <v>0.34324557804629069</v>
      </c>
      <c r="AE216" s="21">
        <f>AE196-Baseline!AE196</f>
        <v>0.34111147222435978</v>
      </c>
      <c r="AF216" s="21">
        <f>AF196-Baseline!AF196</f>
        <v>0.33909241170674831</v>
      </c>
      <c r="AG216" s="21">
        <f>AG196-Baseline!AG196</f>
        <v>0.33718958266782478</v>
      </c>
      <c r="AH216" s="21">
        <f>AH196-Baseline!AH196</f>
        <v>0.33540426936123674</v>
      </c>
      <c r="AI216" s="21">
        <f>AI196-Baseline!AI196</f>
        <v>0.33373785770319025</v>
      </c>
      <c r="AJ216" s="21">
        <f>AJ196-Baseline!AJ196</f>
        <v>0.33289370358798814</v>
      </c>
      <c r="AK216" s="21">
        <f>AK196-Baseline!AK196</f>
        <v>0.33216700227740059</v>
      </c>
      <c r="AL216" s="21">
        <f>AL196-Baseline!AL196</f>
        <v>0.33156023777853233</v>
      </c>
      <c r="AM216" s="21">
        <f>AM196-Baseline!AM196</f>
        <v>0.33107603073224295</v>
      </c>
      <c r="AN216" s="21">
        <f>AN196-Baseline!AN196</f>
        <v>0.33071714434591715</v>
      </c>
      <c r="AO216" s="21">
        <f>AO196-Baseline!AO196</f>
        <v>0.33048649061388524</v>
      </c>
      <c r="AP216" s="21">
        <f>AP196-Baseline!AP196</f>
        <v>0.33038713683933063</v>
      </c>
      <c r="AQ216" s="21">
        <f>AQ196-Baseline!AQ196</f>
        <v>0.33042231247218484</v>
      </c>
      <c r="AR216" s="21">
        <f>AR196-Baseline!AR196</f>
        <v>0.32998307860283532</v>
      </c>
      <c r="AS216" s="21">
        <f>AS196-Baseline!AS196</f>
        <v>0.32834427128702487</v>
      </c>
      <c r="AT216" s="21">
        <f>AT196-Baseline!AT196</f>
        <v>0.32677977105085104</v>
      </c>
      <c r="AU216" s="21">
        <f>AU196-Baseline!AU196</f>
        <v>0.32528975647835218</v>
      </c>
      <c r="AV216" s="21">
        <f>AV196-Baseline!AV196</f>
        <v>0.32387442741853967</v>
      </c>
      <c r="AW216" s="21">
        <f>AW196-Baseline!AW196</f>
        <v>0.32253400520894521</v>
      </c>
      <c r="AX216" s="21">
        <f>AX196-Baseline!AX196</f>
        <v>0.32126873290667973</v>
      </c>
      <c r="AY216" s="21">
        <f>AY196-Baseline!AY196</f>
        <v>0.32007887552712733</v>
      </c>
      <c r="AZ216" s="21">
        <f>AZ196-Baseline!AZ196</f>
        <v>0.31896472029039802</v>
      </c>
      <c r="BA216" s="21">
        <f>BA196-Baseline!BA196</f>
        <v>0.31792657687566744</v>
      </c>
      <c r="BB216" s="21">
        <f>BB196-Baseline!BB196</f>
        <v>0.31689181233540487</v>
      </c>
    </row>
    <row r="217" spans="1:54" outlineLevel="2">
      <c r="A217" s="475"/>
      <c r="B217" s="150" t="s">
        <v>271</v>
      </c>
      <c r="C217" s="19"/>
      <c r="D217" s="135"/>
      <c r="E217" s="21">
        <f>E197-Baseline!E197</f>
        <v>1.1818278496085028</v>
      </c>
      <c r="F217" s="21">
        <f>F197-Baseline!F197</f>
        <v>1.181432419300428</v>
      </c>
      <c r="G217" s="21">
        <f>G197-Baseline!G197</f>
        <v>1.1810669924447634</v>
      </c>
      <c r="H217" s="21">
        <f>H197-Baseline!H197</f>
        <v>1.1807318844106889</v>
      </c>
      <c r="I217" s="21">
        <f>I197-Baseline!I197</f>
        <v>1.1804274342298524</v>
      </c>
      <c r="J217" s="21">
        <f>J197-Baseline!J197</f>
        <v>1.1801540047027972</v>
      </c>
      <c r="K217" s="21">
        <f>K197-Baseline!K197</f>
        <v>1.1799119825257127</v>
      </c>
      <c r="L217" s="21">
        <f>L197-Baseline!L197</f>
        <v>1.1797017784374542</v>
      </c>
      <c r="M217" s="21">
        <f>M197-Baseline!M197</f>
        <v>1.1519162538594927</v>
      </c>
      <c r="N217" s="21">
        <f>N197-Baseline!N197</f>
        <v>1.1207194320242773</v>
      </c>
      <c r="O217" s="21">
        <f>O197-Baseline!O197</f>
        <v>1.0906335934638012</v>
      </c>
      <c r="P217" s="21">
        <f>P197-Baseline!P197</f>
        <v>1.0616227760141412</v>
      </c>
      <c r="Q217" s="21">
        <f>Q197-Baseline!Q197</f>
        <v>1.0336522759304845</v>
      </c>
      <c r="R217" s="21">
        <f>R197-Baseline!R197</f>
        <v>1.0051463427060754</v>
      </c>
      <c r="S217" s="21">
        <f>S197-Baseline!S197</f>
        <v>0.9774225337764072</v>
      </c>
      <c r="T217" s="21">
        <f>T197-Baseline!T197</f>
        <v>0.95070228351592445</v>
      </c>
      <c r="U217" s="21">
        <f>U197-Baseline!U197</f>
        <v>0.92495348413488931</v>
      </c>
      <c r="V217" s="21">
        <f>V197-Baseline!V197</f>
        <v>0.90014516180844117</v>
      </c>
      <c r="W217" s="21">
        <f>W197-Baseline!W197</f>
        <v>0.87624743960192575</v>
      </c>
      <c r="X217" s="21">
        <f>X197-Baseline!X197</f>
        <v>0.85323150168352679</v>
      </c>
      <c r="Y217" s="21">
        <f>Y197-Baseline!Y197</f>
        <v>0.8310587827574093</v>
      </c>
      <c r="Z217" s="21">
        <f>Z197-Baseline!Z197</f>
        <v>0.80969556565027212</v>
      </c>
      <c r="AA217" s="21">
        <f>AA197-Baseline!AA197</f>
        <v>0.78913391430580138</v>
      </c>
      <c r="AB217" s="21">
        <f>AB197-Baseline!AB197</f>
        <v>0.76934889680421381</v>
      </c>
      <c r="AC217" s="21">
        <f>AC197-Baseline!AC197</f>
        <v>6.0371397456825955</v>
      </c>
      <c r="AD217" s="21">
        <f>AD197-Baseline!AD197</f>
        <v>5.843474412325401</v>
      </c>
      <c r="AE217" s="21">
        <f>AE197-Baseline!AE197</f>
        <v>5.6564433683328446</v>
      </c>
      <c r="AF217" s="21">
        <f>AF197-Baseline!AF197</f>
        <v>5.4758246809486346</v>
      </c>
      <c r="AG217" s="21">
        <f>AG197-Baseline!AG197</f>
        <v>5.3014039859847122</v>
      </c>
      <c r="AH217" s="21">
        <f>AH197-Baseline!AH197</f>
        <v>5.1329742335578459</v>
      </c>
      <c r="AI217" s="21">
        <f>AI197-Baseline!AI197</f>
        <v>4.9703354424687571</v>
      </c>
      <c r="AJ217" s="21">
        <f>AJ197-Baseline!AJ197</f>
        <v>4.8366599700343933</v>
      </c>
      <c r="AK217" s="21">
        <f>AK197-Baseline!AK197</f>
        <v>4.7070334800762907</v>
      </c>
      <c r="AL217" s="21">
        <f>AL197-Baseline!AL197</f>
        <v>4.5813421537760206</v>
      </c>
      <c r="AM217" s="21">
        <f>AM197-Baseline!AM197</f>
        <v>4.4594756134038347</v>
      </c>
      <c r="AN217" s="21">
        <f>AN197-Baseline!AN197</f>
        <v>4.3413268260329865</v>
      </c>
      <c r="AO217" s="21">
        <f>AO197-Baseline!AO197</f>
        <v>4.2267920101820904</v>
      </c>
      <c r="AP217" s="21">
        <f>AP197-Baseline!AP197</f>
        <v>4.1157705453040396</v>
      </c>
      <c r="AQ217" s="21">
        <f>AQ197-Baseline!AQ197</f>
        <v>4.0081648840426531</v>
      </c>
      <c r="AR217" s="21">
        <f>AR197-Baseline!AR197</f>
        <v>3.9021770999811767</v>
      </c>
      <c r="AS217" s="21">
        <f>AS197-Baseline!AS197</f>
        <v>3.7958071418098145</v>
      </c>
      <c r="AT217" s="21">
        <f>AT197-Baseline!AT197</f>
        <v>3.6925644446888626</v>
      </c>
      <c r="AU217" s="21">
        <f>AU197-Baseline!AU197</f>
        <v>3.5923580420223504</v>
      </c>
      <c r="AV217" s="21">
        <f>AV197-Baseline!AV197</f>
        <v>3.4950996172855349</v>
      </c>
      <c r="AW217" s="21">
        <f>AW197-Baseline!AW197</f>
        <v>3.400703426843287</v>
      </c>
      <c r="AX217" s="21">
        <f>AX197-Baseline!AX197</f>
        <v>3.3090862250165829</v>
      </c>
      <c r="AY217" s="21">
        <f>AY197-Baseline!AY197</f>
        <v>3.2201671913316434</v>
      </c>
      <c r="AZ217" s="21">
        <f>AZ197-Baseline!AZ197</f>
        <v>3.1338440477400744</v>
      </c>
      <c r="BA217" s="21">
        <f>BA197-Baseline!BA197</f>
        <v>3.0500279598650413</v>
      </c>
      <c r="BB217" s="21">
        <f>BB197-Baseline!BB197</f>
        <v>2.9685600025633878</v>
      </c>
    </row>
    <row r="218" spans="1:54" outlineLevel="2">
      <c r="A218" s="476"/>
      <c r="B218" s="150" t="s">
        <v>451</v>
      </c>
      <c r="C218" s="19"/>
      <c r="D218" s="135" t="s">
        <v>364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471</v>
      </c>
      <c r="B220" s="150" t="s">
        <v>472</v>
      </c>
      <c r="C220" s="19"/>
      <c r="D220" s="135" t="s">
        <v>364</v>
      </c>
      <c r="E220" s="21">
        <f>E200-Baseline!E200</f>
        <v>1.4195666169876544</v>
      </c>
      <c r="F220" s="21">
        <f>F200-Baseline!F200</f>
        <v>1.4257637112412402</v>
      </c>
      <c r="G220" s="21">
        <f>G200-Baseline!G200</f>
        <v>1.431651868166818</v>
      </c>
      <c r="H220" s="21">
        <f>H200-Baseline!H200</f>
        <v>1.4377430125527377</v>
      </c>
      <c r="I220" s="21">
        <f>I200-Baseline!I200</f>
        <v>1.4445814771012104</v>
      </c>
      <c r="J220" s="21">
        <f>J200-Baseline!J200</f>
        <v>1.4516520867916185</v>
      </c>
      <c r="K220" s="21">
        <f>K200-Baseline!K200</f>
        <v>1.4584059218704937</v>
      </c>
      <c r="L220" s="21">
        <f>L200-Baseline!L200</f>
        <v>1.46595292026434</v>
      </c>
      <c r="M220" s="21">
        <f>M200-Baseline!M200</f>
        <v>1.4452337163915656</v>
      </c>
      <c r="N220" s="21">
        <f>N200-Baseline!N200</f>
        <v>1.4205965597215082</v>
      </c>
      <c r="O220" s="21">
        <f>O200-Baseline!O200</f>
        <v>1.397876288397776</v>
      </c>
      <c r="P220" s="21">
        <f>P200-Baseline!P200</f>
        <v>1.3764701664543657</v>
      </c>
      <c r="Q220" s="21">
        <f>Q200-Baseline!Q200</f>
        <v>1.3563511594842064</v>
      </c>
      <c r="R220" s="21">
        <f>R200-Baseline!R200</f>
        <v>1.3364432737397003</v>
      </c>
      <c r="S220" s="21">
        <f>S200-Baseline!S200</f>
        <v>1.316945085651011</v>
      </c>
      <c r="T220" s="21">
        <f>T200-Baseline!T200</f>
        <v>1.2987215394798604</v>
      </c>
      <c r="U220" s="21">
        <f>U200-Baseline!U200</f>
        <v>1.2817492327050894</v>
      </c>
      <c r="V220" s="21">
        <f>V200-Baseline!V200</f>
        <v>1.266675470957157</v>
      </c>
      <c r="W220" s="21">
        <f>W200-Baseline!W200</f>
        <v>1.2521531613278509</v>
      </c>
      <c r="X220" s="21">
        <f>X200-Baseline!X200</f>
        <v>1.239514374979207</v>
      </c>
      <c r="Y220" s="21">
        <f>Y200-Baseline!Y200</f>
        <v>1.2273557482988153</v>
      </c>
      <c r="Z220" s="21">
        <f>Z200-Baseline!Z200</f>
        <v>1.2170546955584611</v>
      </c>
      <c r="AA220" s="21">
        <f>AA200-Baseline!AA200</f>
        <v>1.2079212226961424</v>
      </c>
      <c r="AB220" s="21">
        <f>AB200-Baseline!AB200</f>
        <v>1.1999424562811531</v>
      </c>
      <c r="AC220" s="21">
        <f>AC200-Baseline!AC200</f>
        <v>7.5394619931241387</v>
      </c>
      <c r="AD220" s="21">
        <f>AD200-Baseline!AD200</f>
        <v>7.3641287678617751</v>
      </c>
      <c r="AE220" s="21">
        <f>AE200-Baseline!AE200</f>
        <v>7.1961345166897868</v>
      </c>
      <c r="AF220" s="21">
        <f>AF200-Baseline!AF200</f>
        <v>7.0349333707495774</v>
      </c>
      <c r="AG220" s="21">
        <f>AG200-Baseline!AG200</f>
        <v>6.8803539146303914</v>
      </c>
      <c r="AH220" s="21">
        <f>AH200-Baseline!AH200</f>
        <v>6.732241806799971</v>
      </c>
      <c r="AI220" s="21">
        <f>AI200-Baseline!AI200</f>
        <v>6.5904687003594544</v>
      </c>
      <c r="AJ220" s="21">
        <f>AJ200-Baseline!AJ200</f>
        <v>6.4852434432438741</v>
      </c>
      <c r="AK220" s="21">
        <f>AK200-Baseline!AK200</f>
        <v>6.3848383063559151</v>
      </c>
      <c r="AL220" s="21">
        <f>AL200-Baseline!AL200</f>
        <v>6.2891807086770068</v>
      </c>
      <c r="AM220" s="21">
        <f>AM200-Baseline!AM200</f>
        <v>6.1981924413192182</v>
      </c>
      <c r="AN220" s="21">
        <f>AN200-Baseline!AN200</f>
        <v>6.1117914931735573</v>
      </c>
      <c r="AO220" s="21">
        <f>AO200-Baseline!AO200</f>
        <v>6.0298961775961768</v>
      </c>
      <c r="AP220" s="21">
        <f>AP200-Baseline!AP200</f>
        <v>5.9524353612158105</v>
      </c>
      <c r="AQ220" s="21">
        <f>AQ200-Baseline!AQ200</f>
        <v>5.8793437013357766</v>
      </c>
      <c r="AR220" s="21">
        <f>AR200-Baseline!AR200</f>
        <v>5.7992834821275014</v>
      </c>
      <c r="AS220" s="21">
        <f>AS200-Baseline!AS200</f>
        <v>5.6991184991044737</v>
      </c>
      <c r="AT220" s="21">
        <f>AT200-Baseline!AT200</f>
        <v>5.6023760456076959</v>
      </c>
      <c r="AU220" s="21">
        <f>AU200-Baseline!AU200</f>
        <v>5.5089674251687679</v>
      </c>
      <c r="AV220" s="21">
        <f>AV200-Baseline!AV200</f>
        <v>5.4188061451005174</v>
      </c>
      <c r="AW220" s="21">
        <f>AW200-Baseline!AW200</f>
        <v>5.3318079076775504</v>
      </c>
      <c r="AX220" s="21">
        <f>AX200-Baseline!AX200</f>
        <v>5.2478909210031333</v>
      </c>
      <c r="AY220" s="21">
        <f>AY200-Baseline!AY200</f>
        <v>5.1669758120751901</v>
      </c>
      <c r="AZ220" s="21">
        <f>AZ200-Baseline!AZ200</f>
        <v>5.0889616368444779</v>
      </c>
      <c r="BA220" s="21">
        <f>BA200-Baseline!BA200</f>
        <v>5.0137607528724732</v>
      </c>
      <c r="BB220" s="21">
        <f>BB200-Baseline!BB200</f>
        <v>4.9408051701519859</v>
      </c>
    </row>
    <row r="221" spans="1:54" outlineLevel="2">
      <c r="A221" s="475"/>
      <c r="B221" s="150" t="s">
        <v>473</v>
      </c>
      <c r="C221" s="19"/>
      <c r="D221" s="135" t="s">
        <v>364</v>
      </c>
      <c r="E221" s="21">
        <f>E201-Baseline!E201</f>
        <v>1.3485516653383769</v>
      </c>
      <c r="F221" s="21">
        <f>F201-Baseline!F201</f>
        <v>1.3521954018260707</v>
      </c>
      <c r="G221" s="21">
        <f>G201-Baseline!G201</f>
        <v>1.3559944423795893</v>
      </c>
      <c r="H221" s="21">
        <f>H201-Baseline!H201</f>
        <v>1.3599535542651839</v>
      </c>
      <c r="I221" s="21">
        <f>I201-Baseline!I201</f>
        <v>1.3640777013299057</v>
      </c>
      <c r="J221" s="21">
        <f>J201-Baseline!J201</f>
        <v>1.3683720512543518</v>
      </c>
      <c r="K221" s="21">
        <f>K201-Baseline!K201</f>
        <v>1.3728419828509804</v>
      </c>
      <c r="L221" s="21">
        <f>L201-Baseline!L201</f>
        <v>1.3774930940674068</v>
      </c>
      <c r="M221" s="21">
        <f>M201-Baseline!M201</f>
        <v>1.3538264539567175</v>
      </c>
      <c r="N221" s="21">
        <f>N201-Baseline!N201</f>
        <v>1.326759713225079</v>
      </c>
      <c r="O221" s="21">
        <f>O201-Baseline!O201</f>
        <v>1.300965998549851</v>
      </c>
      <c r="P221" s="21">
        <f>P201-Baseline!P201</f>
        <v>1.2764150845463038</v>
      </c>
      <c r="Q221" s="21">
        <f>Q201-Baseline!Q201</f>
        <v>1.253078240353696</v>
      </c>
      <c r="R221" s="21">
        <f>R201-Baseline!R201</f>
        <v>1.2292557000279583</v>
      </c>
      <c r="S221" s="21">
        <f>S201-Baseline!S201</f>
        <v>1.2063552315639043</v>
      </c>
      <c r="T221" s="21">
        <f>T201-Baseline!T201</f>
        <v>1.1846492712107102</v>
      </c>
      <c r="U221" s="21">
        <f>U201-Baseline!U201</f>
        <v>1.1641125902037688</v>
      </c>
      <c r="V221" s="21">
        <f>V201-Baseline!V201</f>
        <v>1.1447213773340759</v>
      </c>
      <c r="W221" s="21">
        <f>W201-Baseline!W201</f>
        <v>1.1264532130955933</v>
      </c>
      <c r="X221" s="21">
        <f>X201-Baseline!X201</f>
        <v>1.1092870465355107</v>
      </c>
      <c r="Y221" s="21">
        <f>Y201-Baseline!Y201</f>
        <v>1.093192396974106</v>
      </c>
      <c r="Z221" s="21">
        <f>Z201-Baseline!Z201</f>
        <v>1.0781439648741737</v>
      </c>
      <c r="AA221" s="21">
        <f>AA201-Baseline!AA201</f>
        <v>1.0641425785391923</v>
      </c>
      <c r="AB221" s="21">
        <f>AB201-Baseline!AB201</f>
        <v>1.0511724316360631</v>
      </c>
      <c r="AC221" s="21">
        <f>AC201-Baseline!AC201</f>
        <v>7.0208274795066412</v>
      </c>
      <c r="AD221" s="21">
        <f>AD201-Baseline!AD201</f>
        <v>6.8353984768673328</v>
      </c>
      <c r="AE221" s="21">
        <f>AE201-Baseline!AE201</f>
        <v>6.6569227469694692</v>
      </c>
      <c r="AF221" s="21">
        <f>AF201-Baseline!AF201</f>
        <v>6.4851605251091904</v>
      </c>
      <c r="AG221" s="21">
        <f>AG201-Baseline!AG201</f>
        <v>6.3198902358323865</v>
      </c>
      <c r="AH221" s="21">
        <f>AH201-Baseline!AH201</f>
        <v>6.1609128946701208</v>
      </c>
      <c r="AI221" s="21">
        <f>AI201-Baseline!AI201</f>
        <v>6.00805983651827</v>
      </c>
      <c r="AJ221" s="21">
        <f>AJ201-Baseline!AJ201</f>
        <v>5.8886764635611968</v>
      </c>
      <c r="AK221" s="21">
        <f>AK201-Baseline!AK201</f>
        <v>5.7738058967220214</v>
      </c>
      <c r="AL221" s="21">
        <f>AL201-Baseline!AL201</f>
        <v>5.6633492216143502</v>
      </c>
      <c r="AM221" s="21">
        <f>AM201-Baseline!AM201</f>
        <v>5.5572125454041039</v>
      </c>
      <c r="AN221" s="21">
        <f>AN201-Baseline!AN201</f>
        <v>5.4553044002472104</v>
      </c>
      <c r="AO221" s="21">
        <f>AO201-Baseline!AO201</f>
        <v>5.357535011336557</v>
      </c>
      <c r="AP221" s="21">
        <f>AP201-Baseline!AP201</f>
        <v>5.2638201689738251</v>
      </c>
      <c r="AQ221" s="21">
        <f>AQ201-Baseline!AQ201</f>
        <v>5.1740796123344097</v>
      </c>
      <c r="AR221" s="21">
        <f>AR201-Baseline!AR201</f>
        <v>5.0810681695419246</v>
      </c>
      <c r="AS221" s="21">
        <f>AS201-Baseline!AS201</f>
        <v>4.9764410680830622</v>
      </c>
      <c r="AT221" s="21">
        <f>AT201-Baseline!AT201</f>
        <v>4.8751450461700063</v>
      </c>
      <c r="AU221" s="21">
        <f>AU201-Baseline!AU201</f>
        <v>4.777089650422198</v>
      </c>
      <c r="AV221" s="21">
        <f>AV201-Baseline!AV201</f>
        <v>4.6821869779654381</v>
      </c>
      <c r="AW221" s="21">
        <f>AW201-Baseline!AW201</f>
        <v>4.5903516154516284</v>
      </c>
      <c r="AX221" s="21">
        <f>AX201-Baseline!AX201</f>
        <v>4.5015006264371982</v>
      </c>
      <c r="AY221" s="21">
        <f>AY201-Baseline!AY201</f>
        <v>4.4155535002709598</v>
      </c>
      <c r="AZ221" s="21">
        <f>AZ201-Baseline!AZ201</f>
        <v>4.3324082516154716</v>
      </c>
      <c r="BA221" s="21">
        <f>BA201-Baseline!BA201</f>
        <v>4.2519763080086523</v>
      </c>
      <c r="BB221" s="21">
        <f>BB201-Baseline!BB201</f>
        <v>4.1738450505940845</v>
      </c>
    </row>
    <row r="222" spans="1:54" outlineLevel="2">
      <c r="A222" s="476"/>
      <c r="B222" s="150" t="s">
        <v>474</v>
      </c>
      <c r="C222" s="19"/>
      <c r="D222" s="135" t="s">
        <v>364</v>
      </c>
      <c r="E222" s="21">
        <f>E202-Baseline!E202</f>
        <v>1.4910318443675934</v>
      </c>
      <c r="F222" s="21">
        <f>F202-Baseline!F202</f>
        <v>1.4990551714017175</v>
      </c>
      <c r="G222" s="21">
        <f>G202-Baseline!G202</f>
        <v>1.5073947947151611</v>
      </c>
      <c r="H222" s="21">
        <f>H202-Baseline!H202</f>
        <v>1.5160619155724322</v>
      </c>
      <c r="I222" s="21">
        <f>I202-Baseline!I202</f>
        <v>1.5250681975297669</v>
      </c>
      <c r="J222" s="21">
        <f>J202-Baseline!J202</f>
        <v>1.5344257847170986</v>
      </c>
      <c r="K222" s="21">
        <f>K202-Baseline!K202</f>
        <v>1.5441473206780714</v>
      </c>
      <c r="L222" s="21">
        <f>L202-Baseline!L202</f>
        <v>1.5542459682830432</v>
      </c>
      <c r="M222" s="21">
        <f>M202-Baseline!M202</f>
        <v>1.5362007438823679</v>
      </c>
      <c r="N222" s="21">
        <f>N202-Baseline!N202</f>
        <v>1.514962730451203</v>
      </c>
      <c r="O222" s="21">
        <f>O202-Baseline!O202</f>
        <v>1.4952184567782631</v>
      </c>
      <c r="P222" s="21">
        <f>P202-Baseline!P202</f>
        <v>1.4769465844350886</v>
      </c>
      <c r="Q222" s="21">
        <f>Q202-Baseline!Q202</f>
        <v>1.4601276380554862</v>
      </c>
      <c r="R222" s="21">
        <f>R202-Baseline!R202</f>
        <v>1.4430672531359099</v>
      </c>
      <c r="S222" s="21">
        <f>S202-Baseline!S202</f>
        <v>1.4271371226730185</v>
      </c>
      <c r="T222" s="21">
        <f>T202-Baseline!T202</f>
        <v>1.4126672462355068</v>
      </c>
      <c r="U222" s="21">
        <f>U202-Baseline!U202</f>
        <v>1.3996430966879472</v>
      </c>
      <c r="V222" s="21">
        <f>V202-Baseline!V202</f>
        <v>1.3880520066120865</v>
      </c>
      <c r="W222" s="21">
        <f>W202-Baseline!W202</f>
        <v>1.3778831613424858</v>
      </c>
      <c r="X222" s="21">
        <f>X202-Baseline!X202</f>
        <v>1.3691275944141204</v>
      </c>
      <c r="Y222" s="21">
        <f>Y202-Baseline!Y202</f>
        <v>1.3617674096023444</v>
      </c>
      <c r="Z222" s="21">
        <f>Z202-Baseline!Z202</f>
        <v>1.3557904123352553</v>
      </c>
      <c r="AA222" s="21">
        <f>AA202-Baseline!AA202</f>
        <v>1.3512110785038822</v>
      </c>
      <c r="AB222" s="21">
        <f>AB202-Baseline!AB202</f>
        <v>1.3480278138540855</v>
      </c>
      <c r="AC222" s="21">
        <f>AC202-Baseline!AC202</f>
        <v>8.0553963289196666</v>
      </c>
      <c r="AD222" s="21">
        <f>AD202-Baseline!AD202</f>
        <v>7.8897728339941953</v>
      </c>
      <c r="AE222" s="21">
        <f>AE202-Baseline!AE202</f>
        <v>7.7314734300030858</v>
      </c>
      <c r="AF222" s="21">
        <f>AF202-Baseline!AF202</f>
        <v>7.5802196129182953</v>
      </c>
      <c r="AG222" s="21">
        <f>AG202-Baseline!AG202</f>
        <v>7.4357720916767196</v>
      </c>
      <c r="AH222" s="21">
        <f>AH202-Baseline!AH202</f>
        <v>7.2979444946811958</v>
      </c>
      <c r="AI222" s="21">
        <f>AI202-Baseline!AI202</f>
        <v>7.166627038153135</v>
      </c>
      <c r="AJ222" s="21">
        <f>AJ202-Baseline!AJ202</f>
        <v>7.074885927360322</v>
      </c>
      <c r="AK222" s="21">
        <f>AK202-Baseline!AK202</f>
        <v>6.9882852354619232</v>
      </c>
      <c r="AL222" s="21">
        <f>AL202-Baseline!AL202</f>
        <v>6.9067490109411116</v>
      </c>
      <c r="AM222" s="21">
        <f>AM202-Baseline!AM202</f>
        <v>6.8302091504360369</v>
      </c>
      <c r="AN222" s="21">
        <f>AN202-Baseline!AN202</f>
        <v>6.758597787905976</v>
      </c>
      <c r="AO222" s="21">
        <f>AO202-Baseline!AO202</f>
        <v>6.6918452711576011</v>
      </c>
      <c r="AP222" s="21">
        <f>AP202-Baseline!AP202</f>
        <v>6.6298919440688735</v>
      </c>
      <c r="AQ222" s="21">
        <f>AQ202-Baseline!AQ202</f>
        <v>6.5726834576668303</v>
      </c>
      <c r="AR222" s="21">
        <f>AR202-Baseline!AR202</f>
        <v>6.5048621216520068</v>
      </c>
      <c r="AS222" s="21">
        <f>AS202-Baseline!AS202</f>
        <v>6.4085966109056383</v>
      </c>
      <c r="AT222" s="21">
        <f>AT202-Baseline!AT202</f>
        <v>6.3158492272917943</v>
      </c>
      <c r="AU222" s="21">
        <f>AU202-Baseline!AU202</f>
        <v>6.2265321817933756</v>
      </c>
      <c r="AV222" s="21">
        <f>AV202-Baseline!AV202</f>
        <v>6.1405599357268095</v>
      </c>
      <c r="AW222" s="21">
        <f>AW202-Baseline!AW202</f>
        <v>6.057849173420129</v>
      </c>
      <c r="AX222" s="21">
        <f>AX202-Baseline!AX202</f>
        <v>5.9783189154062697</v>
      </c>
      <c r="AY222" s="21">
        <f>AY202-Baseline!AY202</f>
        <v>5.9018905117158429</v>
      </c>
      <c r="AZ222" s="21">
        <f>AZ202-Baseline!AZ202</f>
        <v>5.8284637070661311</v>
      </c>
      <c r="BA222" s="21">
        <f>BA202-Baseline!BA202</f>
        <v>5.7579515020577272</v>
      </c>
      <c r="BB222" s="21">
        <f>BB202-Baseline!BB202</f>
        <v>5.6896339437815682</v>
      </c>
    </row>
    <row r="223" spans="1:54" outlineLevel="2">
      <c r="B223" s="19"/>
      <c r="C223" s="19"/>
      <c r="D223" s="19"/>
      <c r="E223" s="15"/>
    </row>
    <row r="224" spans="1:54" outlineLevel="2">
      <c r="A224" s="474" t="s">
        <v>475</v>
      </c>
      <c r="B224" s="150" t="s">
        <v>472</v>
      </c>
      <c r="C224" s="19"/>
      <c r="D224" s="135" t="s">
        <v>364</v>
      </c>
      <c r="E224" s="21">
        <f>E204-Baseline!E204</f>
        <v>1.4195666169876544</v>
      </c>
      <c r="F224" s="21">
        <f>F204-Baseline!F204</f>
        <v>2.8453303282288944</v>
      </c>
      <c r="G224" s="21">
        <f>G204-Baseline!G204</f>
        <v>4.2769821963957124</v>
      </c>
      <c r="H224" s="21">
        <f>H204-Baseline!H204</f>
        <v>5.7147252089484502</v>
      </c>
      <c r="I224" s="21">
        <f>I204-Baseline!I204</f>
        <v>7.1593066860496606</v>
      </c>
      <c r="J224" s="21">
        <f>J204-Baseline!J204</f>
        <v>8.6109587728412791</v>
      </c>
      <c r="K224" s="21">
        <f>K204-Baseline!K204</f>
        <v>10.069364694711773</v>
      </c>
      <c r="L224" s="21">
        <f>L204-Baseline!L204</f>
        <v>11.535317614976112</v>
      </c>
      <c r="M224" s="21">
        <f>M204-Baseline!M204</f>
        <v>12.980551331367678</v>
      </c>
      <c r="N224" s="21">
        <f>N204-Baseline!N204</f>
        <v>14.401147891089186</v>
      </c>
      <c r="O224" s="21">
        <f>O204-Baseline!O204</f>
        <v>15.799024179486963</v>
      </c>
      <c r="P224" s="21">
        <f>P204-Baseline!P204</f>
        <v>17.175494345941328</v>
      </c>
      <c r="Q224" s="21">
        <f>Q204-Baseline!Q204</f>
        <v>18.531845505425533</v>
      </c>
      <c r="R224" s="21">
        <f>R204-Baseline!R204</f>
        <v>19.868288779165233</v>
      </c>
      <c r="S224" s="21">
        <f>S204-Baseline!S204</f>
        <v>21.185233864816244</v>
      </c>
      <c r="T224" s="21">
        <f>T204-Baseline!T204</f>
        <v>22.483955404296104</v>
      </c>
      <c r="U224" s="21">
        <f>U204-Baseline!U204</f>
        <v>23.765704637001193</v>
      </c>
      <c r="V224" s="21">
        <f>V204-Baseline!V204</f>
        <v>25.03238010795835</v>
      </c>
      <c r="W224" s="21">
        <f>W204-Baseline!W204</f>
        <v>26.2845332692862</v>
      </c>
      <c r="X224" s="21">
        <f>X204-Baseline!X204</f>
        <v>27.524047644265409</v>
      </c>
      <c r="Y224" s="21">
        <f>Y204-Baseline!Y204</f>
        <v>28.751403392564225</v>
      </c>
      <c r="Z224" s="21">
        <f>Z204-Baseline!Z204</f>
        <v>29.968458088122684</v>
      </c>
      <c r="AA224" s="21">
        <f>AA204-Baseline!AA204</f>
        <v>31.176379310818827</v>
      </c>
      <c r="AB224" s="21">
        <f>AB204-Baseline!AB204</f>
        <v>32.376321767099981</v>
      </c>
      <c r="AC224" s="21">
        <f>AC204-Baseline!AC204</f>
        <v>39.915783760224116</v>
      </c>
      <c r="AD224" s="21">
        <f>AD204-Baseline!AD204</f>
        <v>47.279912528085887</v>
      </c>
      <c r="AE224" s="21">
        <f>AE204-Baseline!AE204</f>
        <v>54.476047044775676</v>
      </c>
      <c r="AF224" s="21">
        <f>AF204-Baseline!AF204</f>
        <v>61.510980415525253</v>
      </c>
      <c r="AG224" s="21">
        <f>AG204-Baseline!AG204</f>
        <v>68.391334330155644</v>
      </c>
      <c r="AH224" s="21">
        <f>AH204-Baseline!AH204</f>
        <v>75.12357613695562</v>
      </c>
      <c r="AI224" s="21">
        <f>AI204-Baseline!AI204</f>
        <v>81.714044837315072</v>
      </c>
      <c r="AJ224" s="21">
        <f>AJ204-Baseline!AJ204</f>
        <v>88.199288280558946</v>
      </c>
      <c r="AK224" s="21">
        <f>AK204-Baseline!AK204</f>
        <v>94.584126586914863</v>
      </c>
      <c r="AL224" s="21">
        <f>AL204-Baseline!AL204</f>
        <v>100.87330729559187</v>
      </c>
      <c r="AM224" s="21">
        <f>AM204-Baseline!AM204</f>
        <v>107.07149973691109</v>
      </c>
      <c r="AN224" s="21">
        <f>AN204-Baseline!AN204</f>
        <v>113.18329123008465</v>
      </c>
      <c r="AO224" s="21">
        <f>AO204-Baseline!AO204</f>
        <v>119.21318740768082</v>
      </c>
      <c r="AP224" s="21">
        <f>AP204-Baseline!AP204</f>
        <v>125.16562276889663</v>
      </c>
      <c r="AQ224" s="21">
        <f>AQ204-Baseline!AQ204</f>
        <v>131.0449664702324</v>
      </c>
      <c r="AR224" s="21">
        <f>AR204-Baseline!AR204</f>
        <v>136.84424995235989</v>
      </c>
      <c r="AS224" s="21">
        <f>AS204-Baseline!AS204</f>
        <v>142.54336845146437</v>
      </c>
      <c r="AT224" s="21">
        <f>AT204-Baseline!AT204</f>
        <v>148.14574449707206</v>
      </c>
      <c r="AU224" s="21">
        <f>AU204-Baseline!AU204</f>
        <v>153.65471192224084</v>
      </c>
      <c r="AV224" s="21">
        <f>AV204-Baseline!AV204</f>
        <v>159.07351806734135</v>
      </c>
      <c r="AW224" s="21">
        <f>AW204-Baseline!AW204</f>
        <v>164.40532597501891</v>
      </c>
      <c r="AX224" s="21">
        <f>AX204-Baseline!AX204</f>
        <v>169.65321689602206</v>
      </c>
      <c r="AY224" s="21">
        <f>AY204-Baseline!AY204</f>
        <v>174.82019270809724</v>
      </c>
      <c r="AZ224" s="21">
        <f>AZ204-Baseline!AZ204</f>
        <v>179.90915434494173</v>
      </c>
      <c r="BA224" s="21">
        <f>BA204-Baseline!BA204</f>
        <v>184.92291509781421</v>
      </c>
      <c r="BB224" s="21">
        <f>BB204-Baseline!BB204</f>
        <v>189.86372026796619</v>
      </c>
    </row>
    <row r="225" spans="1:54" outlineLevel="2">
      <c r="A225" s="475"/>
      <c r="B225" s="150" t="s">
        <v>473</v>
      </c>
      <c r="C225" s="19"/>
      <c r="D225" s="135" t="s">
        <v>364</v>
      </c>
      <c r="E225" s="21">
        <f>E205-Baseline!E205</f>
        <v>1.3485516653383769</v>
      </c>
      <c r="F225" s="21">
        <f>F205-Baseline!F205</f>
        <v>2.7007470671644476</v>
      </c>
      <c r="G225" s="21">
        <f>G205-Baseline!G205</f>
        <v>4.0567415095440369</v>
      </c>
      <c r="H225" s="21">
        <f>H205-Baseline!H205</f>
        <v>5.4166950638092208</v>
      </c>
      <c r="I225" s="21">
        <f>I205-Baseline!I205</f>
        <v>6.7807727651391261</v>
      </c>
      <c r="J225" s="21">
        <f>J205-Baseline!J205</f>
        <v>8.149144816393477</v>
      </c>
      <c r="K225" s="21">
        <f>K205-Baseline!K205</f>
        <v>9.5219867992444573</v>
      </c>
      <c r="L225" s="21">
        <f>L205-Baseline!L205</f>
        <v>10.899479893311865</v>
      </c>
      <c r="M225" s="21">
        <f>M205-Baseline!M205</f>
        <v>12.253306347268582</v>
      </c>
      <c r="N225" s="21">
        <f>N205-Baseline!N205</f>
        <v>13.58006606049366</v>
      </c>
      <c r="O225" s="21">
        <f>O205-Baseline!O205</f>
        <v>14.881032059043511</v>
      </c>
      <c r="P225" s="21">
        <f>P205-Baseline!P205</f>
        <v>16.157447143589813</v>
      </c>
      <c r="Q225" s="21">
        <f>Q205-Baseline!Q205</f>
        <v>17.410525383943508</v>
      </c>
      <c r="R225" s="21">
        <f>R205-Baseline!R205</f>
        <v>18.639781083971467</v>
      </c>
      <c r="S225" s="21">
        <f>S205-Baseline!S205</f>
        <v>19.846136315535372</v>
      </c>
      <c r="T225" s="21">
        <f>T205-Baseline!T205</f>
        <v>21.030785586746081</v>
      </c>
      <c r="U225" s="21">
        <f>U205-Baseline!U205</f>
        <v>22.194898176949849</v>
      </c>
      <c r="V225" s="21">
        <f>V205-Baseline!V205</f>
        <v>23.339619554283924</v>
      </c>
      <c r="W225" s="21">
        <f>W205-Baseline!W205</f>
        <v>24.466072767379519</v>
      </c>
      <c r="X225" s="21">
        <f>X205-Baseline!X205</f>
        <v>25.575359813915028</v>
      </c>
      <c r="Y225" s="21">
        <f>Y205-Baseline!Y205</f>
        <v>26.668552210889136</v>
      </c>
      <c r="Z225" s="21">
        <f>Z205-Baseline!Z205</f>
        <v>27.746696175763308</v>
      </c>
      <c r="AA225" s="21">
        <f>AA205-Baseline!AA205</f>
        <v>28.810838754302502</v>
      </c>
      <c r="AB225" s="21">
        <f>AB205-Baseline!AB205</f>
        <v>29.862011185938563</v>
      </c>
      <c r="AC225" s="21">
        <f>AC205-Baseline!AC205</f>
        <v>36.882838665445206</v>
      </c>
      <c r="AD225" s="21">
        <f>AD205-Baseline!AD205</f>
        <v>43.718237142312539</v>
      </c>
      <c r="AE225" s="21">
        <f>AE205-Baseline!AE205</f>
        <v>50.37515988928201</v>
      </c>
      <c r="AF225" s="21">
        <f>AF205-Baseline!AF205</f>
        <v>56.860320414391197</v>
      </c>
      <c r="AG225" s="21">
        <f>AG205-Baseline!AG205</f>
        <v>63.180210650223586</v>
      </c>
      <c r="AH225" s="21">
        <f>AH205-Baseline!AH205</f>
        <v>69.341123544893705</v>
      </c>
      <c r="AI225" s="21">
        <f>AI205-Baseline!AI205</f>
        <v>75.349183381411976</v>
      </c>
      <c r="AJ225" s="21">
        <f>AJ205-Baseline!AJ205</f>
        <v>81.237859844973173</v>
      </c>
      <c r="AK225" s="21">
        <f>AK205-Baseline!AK205</f>
        <v>87.011665741695197</v>
      </c>
      <c r="AL225" s="21">
        <f>AL205-Baseline!AL205</f>
        <v>92.67501496330955</v>
      </c>
      <c r="AM225" s="21">
        <f>AM205-Baseline!AM205</f>
        <v>98.232227508713649</v>
      </c>
      <c r="AN225" s="21">
        <f>AN205-Baseline!AN205</f>
        <v>103.68753190896086</v>
      </c>
      <c r="AO225" s="21">
        <f>AO205-Baseline!AO205</f>
        <v>109.04506692029742</v>
      </c>
      <c r="AP225" s="21">
        <f>AP205-Baseline!AP205</f>
        <v>114.30888708927124</v>
      </c>
      <c r="AQ225" s="21">
        <f>AQ205-Baseline!AQ205</f>
        <v>119.48296670160565</v>
      </c>
      <c r="AR225" s="21">
        <f>AR205-Baseline!AR205</f>
        <v>124.56403487114757</v>
      </c>
      <c r="AS225" s="21">
        <f>AS205-Baseline!AS205</f>
        <v>129.54047593923065</v>
      </c>
      <c r="AT225" s="21">
        <f>AT205-Baseline!AT205</f>
        <v>134.41562098540066</v>
      </c>
      <c r="AU225" s="21">
        <f>AU205-Baseline!AU205</f>
        <v>139.19271063582286</v>
      </c>
      <c r="AV225" s="21">
        <f>AV205-Baseline!AV205</f>
        <v>143.87489761378831</v>
      </c>
      <c r="AW225" s="21">
        <f>AW205-Baseline!AW205</f>
        <v>148.46524922923993</v>
      </c>
      <c r="AX225" s="21">
        <f>AX205-Baseline!AX205</f>
        <v>152.96674985567714</v>
      </c>
      <c r="AY225" s="21">
        <f>AY205-Baseline!AY205</f>
        <v>157.3823033559481</v>
      </c>
      <c r="AZ225" s="21">
        <f>AZ205-Baseline!AZ205</f>
        <v>161.71471160756357</v>
      </c>
      <c r="BA225" s="21">
        <f>BA205-Baseline!BA205</f>
        <v>165.96668791557224</v>
      </c>
      <c r="BB225" s="21">
        <f>BB205-Baseline!BB205</f>
        <v>170.14053296616632</v>
      </c>
    </row>
    <row r="226" spans="1:54" outlineLevel="2">
      <c r="A226" s="476"/>
      <c r="B226" s="150" t="s">
        <v>474</v>
      </c>
      <c r="C226" s="19"/>
      <c r="D226" s="135" t="s">
        <v>364</v>
      </c>
      <c r="E226" s="21">
        <f>E206-Baseline!E206</f>
        <v>1.4910318443675934</v>
      </c>
      <c r="F226" s="21">
        <f>F206-Baseline!F206</f>
        <v>2.9900870157693111</v>
      </c>
      <c r="G226" s="21">
        <f>G206-Baseline!G206</f>
        <v>4.497481810484472</v>
      </c>
      <c r="H226" s="21">
        <f>H206-Baseline!H206</f>
        <v>6.0135437260569038</v>
      </c>
      <c r="I226" s="21">
        <f>I206-Baseline!I206</f>
        <v>7.5386119235866706</v>
      </c>
      <c r="J226" s="21">
        <f>J206-Baseline!J206</f>
        <v>9.0730377083037688</v>
      </c>
      <c r="K226" s="21">
        <f>K206-Baseline!K206</f>
        <v>10.61718502898184</v>
      </c>
      <c r="L226" s="21">
        <f>L206-Baseline!L206</f>
        <v>12.171430997264883</v>
      </c>
      <c r="M226" s="21">
        <f>M206-Baseline!M206</f>
        <v>13.707631741147251</v>
      </c>
      <c r="N226" s="21">
        <f>N206-Baseline!N206</f>
        <v>15.222594471598454</v>
      </c>
      <c r="O226" s="21">
        <f>O206-Baseline!O206</f>
        <v>16.717812928376716</v>
      </c>
      <c r="P226" s="21">
        <f>P206-Baseline!P206</f>
        <v>18.194759512811807</v>
      </c>
      <c r="Q226" s="21">
        <f>Q206-Baseline!Q206</f>
        <v>19.654887150867292</v>
      </c>
      <c r="R226" s="21">
        <f>R206-Baseline!R206</f>
        <v>21.097954404003204</v>
      </c>
      <c r="S226" s="21">
        <f>S206-Baseline!S206</f>
        <v>22.525091526676221</v>
      </c>
      <c r="T226" s="21">
        <f>T206-Baseline!T206</f>
        <v>23.937758772911728</v>
      </c>
      <c r="U226" s="21">
        <f>U206-Baseline!U206</f>
        <v>25.337401869599674</v>
      </c>
      <c r="V226" s="21">
        <f>V206-Baseline!V206</f>
        <v>26.725453876211759</v>
      </c>
      <c r="W226" s="21">
        <f>W206-Baseline!W206</f>
        <v>28.103337037554244</v>
      </c>
      <c r="X226" s="21">
        <f>X206-Baseline!X206</f>
        <v>29.472464631968364</v>
      </c>
      <c r="Y226" s="21">
        <f>Y206-Baseline!Y206</f>
        <v>30.834232041570708</v>
      </c>
      <c r="Z226" s="21">
        <f>Z206-Baseline!Z206</f>
        <v>32.190022453905961</v>
      </c>
      <c r="AA226" s="21">
        <f>AA206-Baseline!AA206</f>
        <v>33.541233532409841</v>
      </c>
      <c r="AB226" s="21">
        <f>AB206-Baseline!AB206</f>
        <v>34.889261346263929</v>
      </c>
      <c r="AC226" s="21">
        <f>AC206-Baseline!AC206</f>
        <v>42.944657675183592</v>
      </c>
      <c r="AD226" s="21">
        <f>AD206-Baseline!AD206</f>
        <v>50.834430509177785</v>
      </c>
      <c r="AE226" s="21">
        <f>AE206-Baseline!AE206</f>
        <v>58.56590393918087</v>
      </c>
      <c r="AF226" s="21">
        <f>AF206-Baseline!AF206</f>
        <v>66.146123552099169</v>
      </c>
      <c r="AG226" s="21">
        <f>AG206-Baseline!AG206</f>
        <v>73.581895643775894</v>
      </c>
      <c r="AH226" s="21">
        <f>AH206-Baseline!AH206</f>
        <v>80.879840138457084</v>
      </c>
      <c r="AI226" s="21">
        <f>AI206-Baseline!AI206</f>
        <v>88.046467176610221</v>
      </c>
      <c r="AJ226" s="21">
        <f>AJ206-Baseline!AJ206</f>
        <v>95.121353103970549</v>
      </c>
      <c r="AK226" s="21">
        <f>AK206-Baseline!AK206</f>
        <v>102.10963833943248</v>
      </c>
      <c r="AL226" s="21">
        <f>AL206-Baseline!AL206</f>
        <v>109.01638735037359</v>
      </c>
      <c r="AM226" s="21">
        <f>AM206-Baseline!AM206</f>
        <v>115.84659650080962</v>
      </c>
      <c r="AN226" s="21">
        <f>AN206-Baseline!AN206</f>
        <v>122.60519428871559</v>
      </c>
      <c r="AO226" s="21">
        <f>AO206-Baseline!AO206</f>
        <v>129.29703955987318</v>
      </c>
      <c r="AP226" s="21">
        <f>AP206-Baseline!AP206</f>
        <v>135.92693150394206</v>
      </c>
      <c r="AQ226" s="21">
        <f>AQ206-Baseline!AQ206</f>
        <v>142.4996149616089</v>
      </c>
      <c r="AR226" s="21">
        <f>AR206-Baseline!AR206</f>
        <v>149.00447708326089</v>
      </c>
      <c r="AS226" s="21">
        <f>AS206-Baseline!AS206</f>
        <v>155.41307369416654</v>
      </c>
      <c r="AT226" s="21">
        <f>AT206-Baseline!AT206</f>
        <v>161.72892292145835</v>
      </c>
      <c r="AU226" s="21">
        <f>AU206-Baseline!AU206</f>
        <v>167.95545510325172</v>
      </c>
      <c r="AV226" s="21">
        <f>AV206-Baseline!AV206</f>
        <v>174.09601503897852</v>
      </c>
      <c r="AW226" s="21">
        <f>AW206-Baseline!AW206</f>
        <v>180.15386421239864</v>
      </c>
      <c r="AX226" s="21">
        <f>AX206-Baseline!AX206</f>
        <v>186.13218312780492</v>
      </c>
      <c r="AY226" s="21">
        <f>AY206-Baseline!AY206</f>
        <v>192.03407363952076</v>
      </c>
      <c r="AZ226" s="21">
        <f>AZ206-Baseline!AZ206</f>
        <v>197.86253734658689</v>
      </c>
      <c r="BA226" s="21">
        <f>BA206-Baseline!BA206</f>
        <v>203.62048884864461</v>
      </c>
      <c r="BB226" s="21">
        <f>BB206-Baseline!BB206</f>
        <v>209.31012279242617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479</v>
      </c>
      <c r="C229" s="57"/>
      <c r="D229" s="56" t="s">
        <v>364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480</v>
      </c>
    </row>
    <row r="2" spans="1:19">
      <c r="A2" s="472" t="s">
        <v>481</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483</v>
      </c>
    </row>
    <row r="20" spans="1:19">
      <c r="A20" s="472" t="s">
        <v>484</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325</v>
      </c>
      <c r="B23" s="406"/>
      <c r="C23" s="406"/>
      <c r="D23" s="406"/>
      <c r="E23" s="406"/>
      <c r="F23" s="406"/>
      <c r="G23" s="406"/>
      <c r="H23" s="406"/>
      <c r="I23" s="406"/>
      <c r="J23" s="406"/>
      <c r="K23" s="406"/>
      <c r="L23" s="406"/>
      <c r="M23" s="406"/>
      <c r="N23" s="406"/>
      <c r="O23" s="406"/>
      <c r="P23" s="406"/>
      <c r="Q23" s="406"/>
      <c r="R23" s="406"/>
      <c r="S23" s="406"/>
    </row>
    <row r="24" spans="1:19">
      <c r="A24" s="158" t="s">
        <v>467</v>
      </c>
      <c r="B24" s="406"/>
      <c r="C24" s="406"/>
      <c r="D24" s="406"/>
      <c r="E24" s="406"/>
      <c r="F24" s="406"/>
      <c r="G24" s="406"/>
      <c r="H24" s="406"/>
      <c r="I24" s="406"/>
      <c r="J24" s="406"/>
      <c r="K24" s="406"/>
      <c r="L24" s="406"/>
      <c r="M24" s="406"/>
      <c r="N24" s="406"/>
      <c r="O24" s="406"/>
      <c r="P24" s="406"/>
      <c r="Q24" s="406"/>
      <c r="R24" s="406"/>
      <c r="S24" s="406"/>
    </row>
    <row r="25" spans="1:19">
      <c r="A25" s="159" t="s">
        <v>370</v>
      </c>
      <c r="B25" s="406"/>
      <c r="C25" s="406"/>
      <c r="D25" s="406"/>
      <c r="E25" s="406"/>
      <c r="F25" s="406"/>
      <c r="G25" s="406"/>
      <c r="H25" s="406"/>
      <c r="I25" s="406"/>
      <c r="J25" s="406"/>
      <c r="K25" s="406"/>
      <c r="L25" s="406"/>
      <c r="M25" s="406"/>
      <c r="N25" s="406"/>
      <c r="O25" s="406"/>
      <c r="P25" s="406"/>
      <c r="Q25" s="406"/>
      <c r="R25" s="406"/>
      <c r="S25" s="406"/>
    </row>
    <row r="26" spans="1:19">
      <c r="A26" s="159" t="s">
        <v>446</v>
      </c>
      <c r="B26" s="406"/>
      <c r="C26" s="406"/>
      <c r="D26" s="406"/>
      <c r="E26" s="406"/>
      <c r="F26" s="406"/>
      <c r="G26" s="406"/>
      <c r="H26" s="406"/>
      <c r="I26" s="406"/>
      <c r="J26" s="406"/>
      <c r="K26" s="406"/>
      <c r="L26" s="406"/>
      <c r="M26" s="406"/>
      <c r="N26" s="406"/>
      <c r="O26" s="406"/>
      <c r="P26" s="406"/>
      <c r="Q26" s="406"/>
      <c r="R26" s="406"/>
      <c r="S26" s="406"/>
    </row>
    <row r="27" spans="1:19">
      <c r="A27" s="159" t="s">
        <v>447</v>
      </c>
      <c r="B27" s="406"/>
      <c r="C27" s="406"/>
      <c r="D27" s="406"/>
      <c r="E27" s="406"/>
      <c r="F27" s="406"/>
      <c r="G27" s="406"/>
      <c r="H27" s="406"/>
      <c r="I27" s="406"/>
      <c r="J27" s="406"/>
      <c r="K27" s="406"/>
      <c r="L27" s="406"/>
      <c r="M27" s="406"/>
      <c r="N27" s="406"/>
      <c r="O27" s="406"/>
      <c r="P27" s="406"/>
      <c r="Q27" s="406"/>
      <c r="R27" s="406"/>
      <c r="S27" s="406"/>
    </row>
    <row r="31" spans="1:19">
      <c r="A31" s="4" t="s">
        <v>488</v>
      </c>
    </row>
    <row r="32" spans="1:19">
      <c r="A32" t="s">
        <v>489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7" t="s">
        <v>317</v>
      </c>
      <c r="J2" s="438"/>
      <c r="K2" s="438"/>
      <c r="L2" s="438"/>
      <c r="M2" s="438"/>
      <c r="N2" s="438"/>
      <c r="O2" s="438"/>
      <c r="P2" s="438"/>
      <c r="Q2" s="438"/>
      <c r="R2" s="438"/>
      <c r="S2" s="438"/>
      <c r="T2" s="438"/>
      <c r="U2" s="439"/>
    </row>
    <row r="3" spans="1:21" ht="13.5" customHeight="1" outlineLevel="1" thickBot="1">
      <c r="A3" s="3"/>
      <c r="B3" s="7"/>
      <c r="F3" s="24"/>
      <c r="G3" s="10"/>
      <c r="I3" s="440" t="s">
        <v>318</v>
      </c>
      <c r="J3" s="441"/>
      <c r="K3" s="441"/>
      <c r="L3" s="441"/>
      <c r="M3" s="441"/>
      <c r="N3" s="442"/>
      <c r="O3" s="1"/>
      <c r="P3" s="446" t="s">
        <v>319</v>
      </c>
      <c r="Q3" s="447"/>
      <c r="R3" s="447"/>
      <c r="S3" s="447"/>
      <c r="T3" s="447"/>
      <c r="U3" s="448"/>
    </row>
    <row r="4" spans="1:21" ht="56.25" customHeight="1" outlineLevel="1">
      <c r="A4" s="31" t="s">
        <v>151</v>
      </c>
      <c r="B4" s="86"/>
      <c r="E4" s="53" t="s">
        <v>320</v>
      </c>
      <c r="F4" s="91"/>
      <c r="G4" s="28"/>
      <c r="H4" s="10"/>
      <c r="I4" s="443"/>
      <c r="J4" s="444"/>
      <c r="K4" s="444"/>
      <c r="L4" s="444"/>
      <c r="M4" s="444"/>
      <c r="N4" s="445"/>
      <c r="P4" s="449"/>
      <c r="Q4" s="450"/>
      <c r="R4" s="450"/>
      <c r="S4" s="450"/>
      <c r="T4" s="450"/>
      <c r="U4" s="451"/>
    </row>
    <row r="5" spans="1:21" outlineLevel="1">
      <c r="A5" s="13" t="s">
        <v>321</v>
      </c>
      <c r="B5" s="88"/>
      <c r="E5" s="14"/>
      <c r="H5" s="10"/>
      <c r="I5" s="477"/>
      <c r="J5" s="464"/>
      <c r="K5" s="464"/>
      <c r="L5" s="464"/>
      <c r="M5" s="464"/>
      <c r="N5" s="465"/>
      <c r="P5" s="477"/>
      <c r="Q5" s="464"/>
      <c r="R5" s="464"/>
      <c r="S5" s="464"/>
      <c r="T5" s="464"/>
      <c r="U5" s="465"/>
    </row>
    <row r="6" spans="1:21" outlineLevel="1">
      <c r="A6" s="13" t="s">
        <v>324</v>
      </c>
      <c r="B6" s="88"/>
      <c r="E6" s="53" t="s">
        <v>326</v>
      </c>
      <c r="F6" s="90"/>
      <c r="H6" s="10"/>
      <c r="I6" s="466"/>
      <c r="J6" s="467"/>
      <c r="K6" s="467"/>
      <c r="L6" s="467"/>
      <c r="M6" s="467"/>
      <c r="N6" s="468"/>
      <c r="P6" s="466"/>
      <c r="Q6" s="467"/>
      <c r="R6" s="467"/>
      <c r="S6" s="467"/>
      <c r="T6" s="467"/>
      <c r="U6" s="468"/>
    </row>
    <row r="7" spans="1:21" outlineLevel="1">
      <c r="A7" s="13" t="s">
        <v>328</v>
      </c>
      <c r="B7" s="88"/>
      <c r="E7" s="14"/>
      <c r="H7" s="10"/>
      <c r="I7" s="466"/>
      <c r="J7" s="467"/>
      <c r="K7" s="467"/>
      <c r="L7" s="467"/>
      <c r="M7" s="467"/>
      <c r="N7" s="468"/>
      <c r="P7" s="466"/>
      <c r="Q7" s="467"/>
      <c r="R7" s="467"/>
      <c r="S7" s="467"/>
      <c r="T7" s="467"/>
      <c r="U7" s="468"/>
    </row>
    <row r="8" spans="1:21" ht="41" outlineLevel="1" thickBot="1">
      <c r="A8" s="34" t="s">
        <v>330</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14" outlineLevel="1" thickBot="1">
      <c r="A10" s="32" t="s">
        <v>332</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40.5" outlineLevel="1">
      <c r="A12" s="26" t="s">
        <v>333</v>
      </c>
      <c r="B12" s="26" t="s">
        <v>334</v>
      </c>
      <c r="C12" s="26" t="s">
        <v>335</v>
      </c>
      <c r="D12" s="26" t="s">
        <v>336</v>
      </c>
      <c r="E12" s="26" t="s">
        <v>337</v>
      </c>
      <c r="F12" s="26" t="s">
        <v>338</v>
      </c>
      <c r="G12" s="26" t="s">
        <v>339</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12.980551331367678</v>
      </c>
      <c r="D13" s="21">
        <f t="shared" ref="D13:D18" si="1">INDEX($E$205:$AW$205,1,MATCH($A13,$E$53:$BB$53,0))</f>
        <v>0</v>
      </c>
      <c r="E13" s="21">
        <f>D13-Baseline!D13</f>
        <v>12.253306347268582</v>
      </c>
      <c r="F13" s="21">
        <f t="shared" ref="F13:F18" si="2">INDEX($E$206:$AW$206,1,MATCH($A13,$E$53:$BB$53,0))</f>
        <v>0</v>
      </c>
      <c r="G13" s="21">
        <f>F13-Baseline!F13</f>
        <v>13.707631741147251</v>
      </c>
      <c r="I13" s="466"/>
      <c r="J13" s="467"/>
      <c r="K13" s="467"/>
      <c r="L13" s="467"/>
      <c r="M13" s="467"/>
      <c r="N13" s="468"/>
      <c r="P13" s="466"/>
      <c r="Q13" s="467"/>
      <c r="R13" s="467"/>
      <c r="S13" s="467"/>
      <c r="T13" s="467"/>
      <c r="U13" s="468"/>
    </row>
    <row r="14" spans="1:21" outlineLevel="1">
      <c r="A14" s="58">
        <v>2040</v>
      </c>
      <c r="B14" s="21">
        <f t="shared" si="0"/>
        <v>0</v>
      </c>
      <c r="C14" s="21">
        <f>B14-Baseline!B14</f>
        <v>19.868288779165233</v>
      </c>
      <c r="D14" s="21">
        <f t="shared" si="1"/>
        <v>0</v>
      </c>
      <c r="E14" s="21">
        <f>D14-Baseline!D14</f>
        <v>18.639781083971467</v>
      </c>
      <c r="F14" s="21">
        <f t="shared" si="2"/>
        <v>0</v>
      </c>
      <c r="G14" s="21">
        <f>F14-Baseline!F14</f>
        <v>21.097954404003204</v>
      </c>
      <c r="I14" s="466"/>
      <c r="J14" s="467"/>
      <c r="K14" s="467"/>
      <c r="L14" s="467"/>
      <c r="M14" s="467"/>
      <c r="N14" s="468"/>
      <c r="P14" s="466"/>
      <c r="Q14" s="467"/>
      <c r="R14" s="467"/>
      <c r="S14" s="467"/>
      <c r="T14" s="467"/>
      <c r="U14" s="468"/>
    </row>
    <row r="15" spans="1:21" outlineLevel="1">
      <c r="A15" s="58">
        <v>2045</v>
      </c>
      <c r="B15" s="21">
        <f t="shared" si="0"/>
        <v>0</v>
      </c>
      <c r="C15" s="21">
        <f>B15-Baseline!B15</f>
        <v>26.2845332692862</v>
      </c>
      <c r="D15" s="21">
        <f t="shared" si="1"/>
        <v>0</v>
      </c>
      <c r="E15" s="21">
        <f>D15-Baseline!D15</f>
        <v>24.466072767379519</v>
      </c>
      <c r="F15" s="21">
        <f t="shared" si="2"/>
        <v>0</v>
      </c>
      <c r="G15" s="21">
        <f>F15-Baseline!F15</f>
        <v>28.103337037554244</v>
      </c>
      <c r="I15" s="466"/>
      <c r="J15" s="467"/>
      <c r="K15" s="467"/>
      <c r="L15" s="467"/>
      <c r="M15" s="467"/>
      <c r="N15" s="468"/>
      <c r="P15" s="466"/>
      <c r="Q15" s="467"/>
      <c r="R15" s="467"/>
      <c r="S15" s="467"/>
      <c r="T15" s="467"/>
      <c r="U15" s="468"/>
    </row>
    <row r="16" spans="1:21" outlineLevel="1">
      <c r="A16" s="58">
        <v>2050</v>
      </c>
      <c r="B16" s="21">
        <f t="shared" si="0"/>
        <v>0</v>
      </c>
      <c r="C16" s="21">
        <f>B16-Baseline!B16</f>
        <v>32.376321767099981</v>
      </c>
      <c r="D16" s="21">
        <f t="shared" si="1"/>
        <v>0</v>
      </c>
      <c r="E16" s="21">
        <f>D16-Baseline!D16</f>
        <v>29.862011185938563</v>
      </c>
      <c r="F16" s="21">
        <f t="shared" si="2"/>
        <v>0</v>
      </c>
      <c r="G16" s="21">
        <f>F16-Baseline!F16</f>
        <v>34.889261346263929</v>
      </c>
      <c r="I16" s="466"/>
      <c r="J16" s="467"/>
      <c r="K16" s="467"/>
      <c r="L16" s="467"/>
      <c r="M16" s="467"/>
      <c r="N16" s="468"/>
      <c r="P16" s="466"/>
      <c r="Q16" s="467"/>
      <c r="R16" s="467"/>
      <c r="S16" s="467"/>
      <c r="T16" s="467"/>
      <c r="U16" s="468"/>
    </row>
    <row r="17" spans="1:21" outlineLevel="1">
      <c r="A17" s="58">
        <v>2060</v>
      </c>
      <c r="B17" s="21">
        <f t="shared" si="0"/>
        <v>0</v>
      </c>
      <c r="C17" s="21">
        <f>B17-Baseline!B17</f>
        <v>100.87330729559187</v>
      </c>
      <c r="D17" s="21">
        <f t="shared" si="1"/>
        <v>0</v>
      </c>
      <c r="E17" s="21">
        <f>D17-Baseline!D17</f>
        <v>92.67501496330955</v>
      </c>
      <c r="F17" s="21">
        <f t="shared" si="2"/>
        <v>0</v>
      </c>
      <c r="G17" s="21">
        <f>F17-Baseline!F17</f>
        <v>109.01638735037359</v>
      </c>
      <c r="I17" s="466"/>
      <c r="J17" s="467"/>
      <c r="K17" s="467"/>
      <c r="L17" s="467"/>
      <c r="M17" s="467"/>
      <c r="N17" s="468"/>
      <c r="P17" s="466"/>
      <c r="Q17" s="467"/>
      <c r="R17" s="467"/>
      <c r="S17" s="467"/>
      <c r="T17" s="467"/>
      <c r="U17" s="468"/>
    </row>
    <row r="18" spans="1:21" outlineLevel="1">
      <c r="A18" s="58">
        <v>2070</v>
      </c>
      <c r="B18" s="21">
        <f t="shared" si="0"/>
        <v>0</v>
      </c>
      <c r="C18" s="21">
        <f>B18-Baseline!B18</f>
        <v>159.07351806734135</v>
      </c>
      <c r="D18" s="21">
        <f t="shared" si="1"/>
        <v>0</v>
      </c>
      <c r="E18" s="21">
        <f>D18-Baseline!D18</f>
        <v>143.87489761378831</v>
      </c>
      <c r="F18" s="21">
        <f t="shared" si="2"/>
        <v>0</v>
      </c>
      <c r="G18" s="21">
        <f>F18-Baseline!F18</f>
        <v>174.09601503897852</v>
      </c>
      <c r="I18" s="469"/>
      <c r="J18" s="470"/>
      <c r="K18" s="470"/>
      <c r="L18" s="470"/>
      <c r="M18" s="470"/>
      <c r="N18" s="471"/>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340</v>
      </c>
      <c r="B20" s="55">
        <f>Baseline!B20</f>
        <v>0.33700000000000002</v>
      </c>
      <c r="E20" s="154"/>
      <c r="I20" s="461" t="s">
        <v>341</v>
      </c>
      <c r="J20" s="462"/>
      <c r="K20" s="462"/>
      <c r="L20" s="462"/>
      <c r="M20" s="462"/>
      <c r="N20" s="463"/>
      <c r="P20" s="461" t="s">
        <v>342</v>
      </c>
      <c r="Q20" s="462"/>
      <c r="R20" s="462"/>
      <c r="S20" s="462"/>
      <c r="T20" s="462"/>
      <c r="U20" s="463"/>
    </row>
    <row r="21" spans="1:21" ht="12.75" customHeight="1" outlineLevel="1">
      <c r="A21" s="154"/>
      <c r="B21" s="155"/>
      <c r="I21" s="477"/>
      <c r="J21" s="464"/>
      <c r="K21" s="464"/>
      <c r="L21" s="464"/>
      <c r="M21" s="464"/>
      <c r="N21" s="465"/>
      <c r="P21" s="477"/>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344</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345</v>
      </c>
      <c r="I24" s="466"/>
      <c r="J24" s="467"/>
      <c r="K24" s="467"/>
      <c r="L24" s="467"/>
      <c r="M24" s="467"/>
      <c r="N24" s="468"/>
      <c r="P24" s="466"/>
      <c r="Q24" s="467"/>
      <c r="R24" s="467"/>
      <c r="S24" s="467"/>
      <c r="T24" s="467"/>
      <c r="U24" s="468"/>
    </row>
    <row r="25" spans="1:21" ht="14" outlineLevel="1" thickBot="1">
      <c r="B25" s="30" t="s">
        <v>346</v>
      </c>
      <c r="C25" s="30" t="s">
        <v>346</v>
      </c>
      <c r="D25" s="30" t="s">
        <v>346</v>
      </c>
      <c r="E25" s="30" t="s">
        <v>346</v>
      </c>
      <c r="F25" s="30" t="s">
        <v>346</v>
      </c>
      <c r="G25" s="30" t="s">
        <v>346</v>
      </c>
      <c r="I25" s="466"/>
      <c r="J25" s="467"/>
      <c r="K25" s="467"/>
      <c r="L25" s="467"/>
      <c r="M25" s="467"/>
      <c r="N25" s="468"/>
      <c r="P25" s="466"/>
      <c r="Q25" s="467"/>
      <c r="R25" s="467"/>
      <c r="S25" s="467"/>
      <c r="T25" s="467"/>
      <c r="U25" s="468"/>
    </row>
    <row r="26" spans="1:21" outlineLevel="1">
      <c r="A26" s="54" t="s">
        <v>347</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348</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4" outlineLevel="1" thickBot="1">
      <c r="A29" s="154"/>
      <c r="B29" s="248"/>
      <c r="C29" s="248"/>
      <c r="D29" s="248"/>
      <c r="E29" s="248"/>
      <c r="F29" s="248"/>
      <c r="G29" s="248"/>
      <c r="I29" s="466"/>
      <c r="J29" s="467"/>
      <c r="K29" s="467"/>
      <c r="L29" s="467"/>
      <c r="M29" s="467"/>
      <c r="N29" s="468"/>
      <c r="P29" s="466"/>
      <c r="Q29" s="467"/>
      <c r="R29" s="467"/>
      <c r="S29" s="467"/>
      <c r="T29" s="467"/>
      <c r="U29" s="468"/>
    </row>
    <row r="30" spans="1:21" ht="14" outlineLevel="1" thickBot="1">
      <c r="A30" s="308"/>
      <c r="B30" s="309" t="s">
        <v>349</v>
      </c>
      <c r="C30" s="310" t="s">
        <v>350</v>
      </c>
      <c r="D30" s="413" t="s">
        <v>306</v>
      </c>
      <c r="E30" s="414"/>
      <c r="F30" s="414"/>
      <c r="G30" s="415"/>
      <c r="I30" s="466"/>
      <c r="J30" s="467"/>
      <c r="K30" s="467"/>
      <c r="L30" s="467"/>
      <c r="M30" s="467"/>
      <c r="N30" s="468"/>
      <c r="P30" s="466"/>
      <c r="Q30" s="467"/>
      <c r="R30" s="467"/>
      <c r="S30" s="467"/>
      <c r="T30" s="467"/>
      <c r="U30" s="468"/>
    </row>
    <row r="31" spans="1:21" outlineLevel="1">
      <c r="A31" s="433" t="s">
        <v>351</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4"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354</v>
      </c>
    </row>
    <row r="49" spans="1:54" ht="15" outlineLevel="1">
      <c r="A49" s="12"/>
    </row>
    <row r="50" spans="1:54" ht="14" outlineLevel="1" thickBot="1">
      <c r="A50" s="4" t="s">
        <v>355</v>
      </c>
    </row>
    <row r="51" spans="1:54" outlineLevel="2">
      <c r="B51" s="19"/>
      <c r="C51" s="19"/>
      <c r="D51" s="19"/>
      <c r="E51" s="420" t="s">
        <v>253</v>
      </c>
      <c r="F51" s="408"/>
      <c r="G51" s="408"/>
      <c r="H51" s="408"/>
      <c r="I51" s="408"/>
      <c r="J51" s="408" t="s">
        <v>254</v>
      </c>
      <c r="K51" s="408"/>
      <c r="L51" s="408"/>
      <c r="M51" s="408"/>
      <c r="N51" s="408"/>
      <c r="O51" s="408" t="s">
        <v>255</v>
      </c>
      <c r="P51" s="408"/>
      <c r="Q51" s="408"/>
      <c r="R51" s="408"/>
      <c r="S51" s="408"/>
      <c r="T51" s="408" t="s">
        <v>256</v>
      </c>
      <c r="U51" s="408"/>
      <c r="V51" s="408"/>
      <c r="W51" s="408"/>
      <c r="X51" s="408"/>
      <c r="Y51" s="408" t="s">
        <v>356</v>
      </c>
      <c r="Z51" s="408"/>
      <c r="AA51" s="408"/>
      <c r="AB51" s="408"/>
      <c r="AC51" s="408"/>
      <c r="AD51" s="408" t="s">
        <v>357</v>
      </c>
      <c r="AE51" s="408"/>
      <c r="AF51" s="408"/>
      <c r="AG51" s="408"/>
      <c r="AH51" s="408"/>
      <c r="AI51" s="408" t="s">
        <v>358</v>
      </c>
      <c r="AJ51" s="408"/>
      <c r="AK51" s="408"/>
      <c r="AL51" s="408"/>
      <c r="AM51" s="408"/>
      <c r="AN51" s="408" t="s">
        <v>359</v>
      </c>
      <c r="AO51" s="408"/>
      <c r="AP51" s="408"/>
      <c r="AQ51" s="408"/>
      <c r="AR51" s="408"/>
      <c r="AS51" s="408" t="s">
        <v>360</v>
      </c>
      <c r="AT51" s="408"/>
      <c r="AU51" s="408"/>
      <c r="AV51" s="408"/>
      <c r="AW51" s="408"/>
      <c r="AX51" s="408" t="s">
        <v>361</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349</v>
      </c>
      <c r="C53" s="19" t="s">
        <v>362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363</v>
      </c>
      <c r="B54" s="127"/>
      <c r="C54" s="127"/>
      <c r="D54" s="124" t="s">
        <v>364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364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364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364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364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364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364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364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364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364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365</v>
      </c>
      <c r="C64" s="296" t="s">
        <v>366</v>
      </c>
      <c r="D64" s="123" t="s">
        <v>364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367</v>
      </c>
      <c r="B66" s="266"/>
      <c r="C66" s="267"/>
      <c r="D66" s="268" t="s">
        <v>364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364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364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364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364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368</v>
      </c>
      <c r="C71" s="123"/>
      <c r="D71" s="270" t="s">
        <v>364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369</v>
      </c>
      <c r="B75" s="127" t="s">
        <v>370</v>
      </c>
      <c r="C75" s="274"/>
      <c r="D75" s="124" t="s">
        <v>364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364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371</v>
      </c>
      <c r="C77" s="271"/>
      <c r="D77" s="123" t="s">
        <v>364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372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373</v>
      </c>
      <c r="C81" s="6" t="s">
        <v>374</v>
      </c>
      <c r="D81" t="s">
        <v>375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376</v>
      </c>
      <c r="C82" t="s">
        <v>377</v>
      </c>
      <c r="D82" t="s">
        <v>364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378</v>
      </c>
      <c r="C83" t="s">
        <v>379</v>
      </c>
      <c r="D83" t="s">
        <v>364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380</v>
      </c>
      <c r="C84" t="s">
        <v>381</v>
      </c>
      <c r="D84" t="s">
        <v>364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382</v>
      </c>
      <c r="C85" t="s">
        <v>383</v>
      </c>
      <c r="D85" t="s">
        <v>364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384</v>
      </c>
      <c r="C86" t="s">
        <v>385</v>
      </c>
      <c r="D86" t="s">
        <v>364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386</v>
      </c>
      <c r="C87" t="s">
        <v>387</v>
      </c>
      <c r="D87" t="s">
        <v>364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388</v>
      </c>
      <c r="C88" t="s">
        <v>389</v>
      </c>
      <c r="D88" t="s">
        <v>364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390</v>
      </c>
      <c r="C89" t="s">
        <v>391</v>
      </c>
      <c r="D89" t="s">
        <v>364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392</v>
      </c>
      <c r="C90" t="s">
        <v>393</v>
      </c>
      <c r="D90" t="s">
        <v>364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394</v>
      </c>
      <c r="C91" t="s">
        <v>395</v>
      </c>
      <c r="D91" t="s">
        <v>364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396</v>
      </c>
      <c r="C92" t="s">
        <v>397</v>
      </c>
      <c r="D92" t="s">
        <v>364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398</v>
      </c>
      <c r="C93" t="s">
        <v>399</v>
      </c>
      <c r="D93" t="s">
        <v>364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400</v>
      </c>
      <c r="C94" t="s">
        <v>401</v>
      </c>
      <c r="D94" t="s">
        <v>364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402</v>
      </c>
      <c r="C95" t="s">
        <v>403</v>
      </c>
      <c r="D95" t="s">
        <v>364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404</v>
      </c>
      <c r="C96" t="s">
        <v>405</v>
      </c>
      <c r="D96" t="s">
        <v>364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406</v>
      </c>
      <c r="C97" t="s">
        <v>407</v>
      </c>
      <c r="D97" t="s">
        <v>364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408</v>
      </c>
      <c r="C98" t="s">
        <v>409</v>
      </c>
      <c r="D98" t="s">
        <v>364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410</v>
      </c>
      <c r="C99" t="s">
        <v>411</v>
      </c>
      <c r="D99" t="s">
        <v>364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412</v>
      </c>
      <c r="C100" t="s">
        <v>413</v>
      </c>
      <c r="D100" t="s">
        <v>364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414</v>
      </c>
      <c r="C101" t="s">
        <v>415</v>
      </c>
      <c r="D101" t="s">
        <v>364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416</v>
      </c>
      <c r="C102" t="s">
        <v>417</v>
      </c>
      <c r="D102" t="s">
        <v>364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418</v>
      </c>
      <c r="C103" t="s">
        <v>419</v>
      </c>
      <c r="D103" t="s">
        <v>364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420</v>
      </c>
      <c r="C104" t="s">
        <v>421</v>
      </c>
      <c r="D104" t="s">
        <v>364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422</v>
      </c>
      <c r="C105" t="s">
        <v>423</v>
      </c>
      <c r="D105" t="s">
        <v>364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424</v>
      </c>
      <c r="C106" t="s">
        <v>425</v>
      </c>
      <c r="D106" t="s">
        <v>364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426</v>
      </c>
      <c r="C107" t="s">
        <v>427</v>
      </c>
      <c r="D107" t="s">
        <v>364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494</v>
      </c>
      <c r="C108" t="s">
        <v>495</v>
      </c>
      <c r="D108" t="s">
        <v>364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496</v>
      </c>
      <c r="C109" t="s">
        <v>497</v>
      </c>
      <c r="D109" t="s">
        <v>364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498</v>
      </c>
      <c r="C110" t="s">
        <v>499</v>
      </c>
      <c r="D110" t="s">
        <v>364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500</v>
      </c>
      <c r="C111" t="s">
        <v>501</v>
      </c>
      <c r="D111" t="s">
        <v>364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502</v>
      </c>
      <c r="C112" t="s">
        <v>503</v>
      </c>
      <c r="D112" t="s">
        <v>364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504</v>
      </c>
      <c r="C113" t="s">
        <v>505</v>
      </c>
      <c r="D113" t="s">
        <v>364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506</v>
      </c>
      <c r="C114" t="s">
        <v>507</v>
      </c>
      <c r="D114" t="s">
        <v>364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508</v>
      </c>
      <c r="C115" t="s">
        <v>509</v>
      </c>
      <c r="D115" t="s">
        <v>364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510</v>
      </c>
      <c r="C116" t="s">
        <v>511</v>
      </c>
      <c r="D116" t="s">
        <v>364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512</v>
      </c>
      <c r="C117" t="s">
        <v>513</v>
      </c>
      <c r="D117" t="s">
        <v>364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514</v>
      </c>
      <c r="C118" t="s">
        <v>515</v>
      </c>
      <c r="D118" t="s">
        <v>364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516</v>
      </c>
      <c r="C119" t="s">
        <v>517</v>
      </c>
      <c r="D119" t="s">
        <v>364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518</v>
      </c>
      <c r="C120" t="s">
        <v>519</v>
      </c>
      <c r="D120" t="s">
        <v>364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520</v>
      </c>
      <c r="C121" t="s">
        <v>521</v>
      </c>
      <c r="D121" t="s">
        <v>364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522</v>
      </c>
      <c r="C122" t="s">
        <v>523</v>
      </c>
      <c r="D122" t="s">
        <v>364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524</v>
      </c>
      <c r="C123" t="s">
        <v>525</v>
      </c>
      <c r="D123" t="s">
        <v>364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526</v>
      </c>
      <c r="C124" t="s">
        <v>527</v>
      </c>
      <c r="D124" t="s">
        <v>364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528</v>
      </c>
      <c r="C125" t="s">
        <v>529</v>
      </c>
      <c r="D125" t="s">
        <v>364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530</v>
      </c>
      <c r="C126" t="s">
        <v>531</v>
      </c>
      <c r="D126" t="s">
        <v>364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532</v>
      </c>
      <c r="C127" t="s">
        <v>533</v>
      </c>
      <c r="D127" t="s">
        <v>364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428</v>
      </c>
      <c r="C128" t="s">
        <v>429</v>
      </c>
      <c r="D128" t="s">
        <v>364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430</v>
      </c>
      <c r="C129" t="s">
        <v>431</v>
      </c>
      <c r="D129" t="s">
        <v>364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432</v>
      </c>
      <c r="C130" t="s">
        <v>433</v>
      </c>
      <c r="D130" t="s">
        <v>364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434</v>
      </c>
      <c r="C131" t="s">
        <v>435</v>
      </c>
      <c r="D131" t="s">
        <v>364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436</v>
      </c>
      <c r="C132" t="s">
        <v>437</v>
      </c>
      <c r="D132" t="s">
        <v>364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438</v>
      </c>
      <c r="C133" s="7" t="s">
        <v>439</v>
      </c>
      <c r="D133" s="7" t="s">
        <v>364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440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441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442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443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444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445</v>
      </c>
      <c r="B143" s="135" t="s">
        <v>265</v>
      </c>
      <c r="C143" s="135" t="s">
        <v>370</v>
      </c>
      <c r="D143" s="135" t="s">
        <v>364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265</v>
      </c>
      <c r="C144" s="135"/>
      <c r="D144" s="135" t="s">
        <v>364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265</v>
      </c>
      <c r="C145" s="135"/>
      <c r="D145" s="135" t="s">
        <v>364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268</v>
      </c>
      <c r="C146" s="135" t="s">
        <v>446</v>
      </c>
      <c r="D146" s="135" t="s">
        <v>364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268</v>
      </c>
      <c r="C147" s="135" t="s">
        <v>447</v>
      </c>
      <c r="D147" s="135" t="s">
        <v>364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268</v>
      </c>
      <c r="C148" s="135"/>
      <c r="D148" s="135" t="s">
        <v>364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268</v>
      </c>
      <c r="C149" s="135"/>
      <c r="D149" s="135" t="s">
        <v>364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271</v>
      </c>
      <c r="C150" s="315" t="s">
        <v>448</v>
      </c>
      <c r="D150" s="135" t="s">
        <v>364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271</v>
      </c>
      <c r="C151" s="315" t="s">
        <v>449</v>
      </c>
      <c r="D151" s="135" t="s">
        <v>364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271</v>
      </c>
      <c r="C152" s="315" t="s">
        <v>450</v>
      </c>
      <c r="D152" s="135" t="s">
        <v>364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451</v>
      </c>
      <c r="C153" s="135"/>
      <c r="D153" s="135" t="s">
        <v>364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451</v>
      </c>
      <c r="C154" s="135"/>
      <c r="D154" s="135" t="s">
        <v>364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355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444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452</v>
      </c>
      <c r="B158" s="135" t="s">
        <v>265</v>
      </c>
      <c r="C158" s="315" t="s">
        <v>370</v>
      </c>
      <c r="D158" s="135" t="s">
        <v>453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265</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265</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268</v>
      </c>
      <c r="C161" s="315" t="s">
        <v>446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268</v>
      </c>
      <c r="C162" s="315" t="s">
        <v>447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268</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268</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451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451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451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451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451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456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457</v>
      </c>
      <c r="B172" s="135" t="s">
        <v>265</v>
      </c>
      <c r="C172" s="135" t="s">
        <v>370</v>
      </c>
      <c r="D172" s="135" t="s">
        <v>364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265</v>
      </c>
      <c r="C173" s="135"/>
      <c r="D173" s="135" t="s">
        <v>364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265</v>
      </c>
      <c r="C174" s="135"/>
      <c r="D174" s="135" t="s">
        <v>364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458</v>
      </c>
      <c r="B176" s="135" t="s">
        <v>265</v>
      </c>
      <c r="C176" s="135" t="s">
        <v>370</v>
      </c>
      <c r="D176" s="135" t="s">
        <v>364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265</v>
      </c>
      <c r="C177" s="135"/>
      <c r="D177" s="135" t="s">
        <v>364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265</v>
      </c>
      <c r="C178" s="135"/>
      <c r="D178" s="135" t="s">
        <v>364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459</v>
      </c>
      <c r="B182" s="19"/>
      <c r="C182" s="19"/>
      <c r="D182" s="19"/>
      <c r="E182" s="15"/>
    </row>
    <row r="183" spans="1:54" ht="15" outlineLevel="1">
      <c r="A183" s="12"/>
      <c r="B183" s="19"/>
      <c r="C183" s="19"/>
      <c r="D183" s="19"/>
      <c r="E183" s="15"/>
    </row>
    <row r="184" spans="1:54" s="4" customFormat="1" outlineLevel="1">
      <c r="A184" s="4" t="s">
        <v>460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461</v>
      </c>
      <c r="B186" s="150" t="s">
        <v>462</v>
      </c>
      <c r="C186" s="6" t="s">
        <v>463</v>
      </c>
      <c r="D186" s="10" t="s">
        <v>375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464</v>
      </c>
      <c r="C187" s="6" t="s">
        <v>465</v>
      </c>
      <c r="D187" s="10" t="s">
        <v>375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466</v>
      </c>
      <c r="B190" s="150" t="s">
        <v>325</v>
      </c>
      <c r="C190" s="19"/>
      <c r="D190" s="135" t="s">
        <v>364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467</v>
      </c>
      <c r="C191" s="19"/>
      <c r="D191" s="135" t="s">
        <v>364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536</v>
      </c>
      <c r="C192" s="19"/>
      <c r="D192" s="135" t="s">
        <v>364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468</v>
      </c>
      <c r="C193" s="19"/>
      <c r="D193" s="135" t="s">
        <v>364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469</v>
      </c>
      <c r="C194" s="19"/>
      <c r="D194" s="135" t="s">
        <v>364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470</v>
      </c>
      <c r="C195" s="19"/>
      <c r="D195" s="135" t="s">
        <v>364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268</v>
      </c>
      <c r="C196" s="19"/>
      <c r="D196" s="135" t="s">
        <v>364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271</v>
      </c>
      <c r="C197" s="19"/>
      <c r="D197" s="135" t="s">
        <v>364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451</v>
      </c>
      <c r="C198" s="19"/>
      <c r="D198" s="135" t="s">
        <v>364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471</v>
      </c>
      <c r="B200" s="150" t="s">
        <v>472</v>
      </c>
      <c r="C200" s="19"/>
      <c r="D200" s="135" t="s">
        <v>364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473</v>
      </c>
      <c r="C201" s="19"/>
      <c r="D201" s="135" t="s">
        <v>364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474</v>
      </c>
      <c r="C202" s="19"/>
      <c r="D202" s="135" t="s">
        <v>364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475</v>
      </c>
      <c r="B204" s="150" t="s">
        <v>476</v>
      </c>
      <c r="C204" s="19"/>
      <c r="D204" s="135" t="s">
        <v>364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477</v>
      </c>
      <c r="C205" s="19"/>
      <c r="D205" s="135" t="s">
        <v>364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478</v>
      </c>
      <c r="C206" s="19"/>
      <c r="D206" s="135" t="s">
        <v>364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537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466</v>
      </c>
      <c r="B210" s="150" t="s">
        <v>538</v>
      </c>
      <c r="C210" s="19"/>
      <c r="D210" s="135" t="s">
        <v>364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467</v>
      </c>
      <c r="C211" s="19"/>
      <c r="D211" s="135" t="s">
        <v>364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536</v>
      </c>
      <c r="C212" s="19"/>
      <c r="D212" s="135" t="s">
        <v>364</v>
      </c>
      <c r="E212" s="21">
        <f>E192-Baseline!E192</f>
        <v>2.3857899157375795E-2</v>
      </c>
      <c r="F212" s="21">
        <f>F77*F186-Baseline!F77*Baseline!F186</f>
        <v>2.4222380353972721E-2</v>
      </c>
      <c r="G212" s="21">
        <f>G77*G186-Baseline!G77*Baseline!G186</f>
        <v>2.4596714102776703E-2</v>
      </c>
      <c r="H212" s="21">
        <f>H77*H186-Baseline!H77*Baseline!H186</f>
        <v>2.4981160102195119E-2</v>
      </c>
      <c r="I212" s="21">
        <f>I77*I186-Baseline!I77*Baseline!I186</f>
        <v>2.5375984908721748E-2</v>
      </c>
      <c r="J212" s="21">
        <f>J77*J186-Baseline!J77*Baseline!J186</f>
        <v>2.57814621177892E-2</v>
      </c>
      <c r="K212" s="21">
        <f>K77*K186-Baseline!K77*Baseline!K186</f>
        <v>2.619787254939877E-2</v>
      </c>
      <c r="L212" s="21">
        <f>L77*L186-Baseline!L77*Baseline!L186</f>
        <v>2.6625504438654107E-2</v>
      </c>
      <c r="M212" s="21">
        <f>M77*M186-Baseline!M77*Baseline!M186</f>
        <v>2.706021260567806E-2</v>
      </c>
      <c r="N212" s="21">
        <f>N77*N186-Baseline!N77*Baseline!N186</f>
        <v>2.7506187720998859E-2</v>
      </c>
      <c r="O212" s="21">
        <f>O77*O186-Baseline!O77*Baseline!O186</f>
        <v>2.7964468847111786E-2</v>
      </c>
      <c r="P212" s="21">
        <f>P77*P186-Baseline!P77*Baseline!P186</f>
        <v>2.8435370020722779E-2</v>
      </c>
      <c r="Q212" s="21">
        <f>Q77*Q186-Baseline!Q77*Baseline!Q186</f>
        <v>2.8919213922905262E-2</v>
      </c>
      <c r="R212" s="21">
        <f>R77*R186-Baseline!R77*Baseline!R186</f>
        <v>2.9415748994900778E-2</v>
      </c>
      <c r="S212" s="21">
        <f>S77*S186-Baseline!S77*Baseline!S186</f>
        <v>2.9925826219735094E-2</v>
      </c>
      <c r="T212" s="21">
        <f>T77*T186-Baseline!T77*Baseline!T186</f>
        <v>3.044989103807717E-2</v>
      </c>
      <c r="U212" s="21">
        <f>U77*U186-Baseline!U77*Baseline!U186</f>
        <v>3.0988302160842276E-2</v>
      </c>
      <c r="V212" s="21">
        <f>V77*V186-Baseline!V77*Baseline!V186</f>
        <v>3.154142811237768E-2</v>
      </c>
      <c r="W212" s="21">
        <f>W77*W186-Baseline!W77*Baseline!W186</f>
        <v>3.2109647477734982E-2</v>
      </c>
      <c r="X212" s="21">
        <f>X77*X186-Baseline!X77*Baseline!X186</f>
        <v>3.269334915686449E-2</v>
      </c>
      <c r="Y212" s="21">
        <f>Y77*Y186-Baseline!Y77*Baseline!Y186</f>
        <v>3.3292932625900912E-2</v>
      </c>
      <c r="Z212" s="21">
        <f>Z77*Z186-Baseline!Z77*Baseline!Z186</f>
        <v>3.3908808205714423E-2</v>
      </c>
      <c r="AA212" s="21">
        <f>AA77*AA186-Baseline!AA77*Baseline!AA186</f>
        <v>3.4541397337906524E-2</v>
      </c>
      <c r="AB212" s="21">
        <f>AB77*AB186-Baseline!AB77*Baseline!AB186</f>
        <v>3.5191132868435081E-2</v>
      </c>
      <c r="AC212" s="21">
        <f>AC77*AC186-Baseline!AC77*Baseline!AC186</f>
        <v>0.12090967146331037</v>
      </c>
      <c r="AD212" s="21">
        <f>AD77*AD186-Baseline!AD77*Baseline!AD186</f>
        <v>0.12149130794799393</v>
      </c>
      <c r="AE212" s="21">
        <f>AE77*AE186-Baseline!AE77*Baseline!AE186</f>
        <v>0.12209256492162078</v>
      </c>
      <c r="AF212" s="21">
        <f>AF77*AF186-Baseline!AF77*Baseline!AF186</f>
        <v>0.12271388858832769</v>
      </c>
      <c r="AG212" s="21">
        <f>AG77*AG186-Baseline!AG77*Baseline!AG186</f>
        <v>0.12335573928638449</v>
      </c>
      <c r="AH212" s="21">
        <f>AH77*AH186-Baseline!AH77*Baseline!AH186</f>
        <v>0.12401859178151739</v>
      </c>
      <c r="AI212" s="21">
        <f>AI77*AI186-Baseline!AI77*Baseline!AI186</f>
        <v>0.12470293557066839</v>
      </c>
      <c r="AJ212" s="21">
        <f>AJ77*AJ186-Baseline!AJ77*Baseline!AJ186</f>
        <v>0.12601805808567756</v>
      </c>
      <c r="AK212" s="21">
        <f>AK77*AK186-Baseline!AK77*Baseline!AK186</f>
        <v>0.12736574504849613</v>
      </c>
      <c r="AL212" s="21">
        <f>AL77*AL186-Baseline!AL77*Baseline!AL186</f>
        <v>0.12874693545011939</v>
      </c>
      <c r="AM212" s="21">
        <f>AM77*AM186-Baseline!AM77*Baseline!AM186</f>
        <v>0.13016259881105657</v>
      </c>
      <c r="AN212" s="21">
        <f>AN77*AN186-Baseline!AN77*Baseline!AN186</f>
        <v>0.13161373610266192</v>
      </c>
      <c r="AO212" s="21">
        <f>AO77*AO186-Baseline!AO77*Baseline!AO186</f>
        <v>0.13310138069841321</v>
      </c>
      <c r="AP212" s="21">
        <f>AP77*AP186-Baseline!AP77*Baseline!AP186</f>
        <v>0.13462659935604612</v>
      </c>
      <c r="AQ212" s="21">
        <f>AQ77*AQ186-Baseline!AQ77*Baseline!AQ186</f>
        <v>0.13619049323148402</v>
      </c>
      <c r="AR212" s="21">
        <f>AR77*AR186-Baseline!AR77*Baseline!AR186</f>
        <v>0.13701101498569687</v>
      </c>
      <c r="AS212" s="21">
        <f>AS77*AS186-Baseline!AS77*Baseline!AS186</f>
        <v>0.1362118836613789</v>
      </c>
      <c r="AT212" s="21">
        <f>AT77*AT186-Baseline!AT77*Baseline!AT186</f>
        <v>0.13544873995944187</v>
      </c>
      <c r="AU212" s="21">
        <f>AU77*AU186-Baseline!AU77*Baseline!AU186</f>
        <v>0.13472058632955194</v>
      </c>
      <c r="AV212" s="21">
        <f>AV77*AV186-Baseline!AV77*Baseline!AV186</f>
        <v>0.13402645447791461</v>
      </c>
      <c r="AW212" s="21">
        <f>AW77*AW186-Baseline!AW77*Baseline!AW186</f>
        <v>0.1333654045159457</v>
      </c>
      <c r="AX212" s="21">
        <f>AX77*AX186-Baseline!AX77*Baseline!AX186</f>
        <v>0.13273652413374146</v>
      </c>
      <c r="AY212" s="21">
        <f>AY77*AY186-Baseline!AY77*Baseline!AY186</f>
        <v>0.13213892779762607</v>
      </c>
      <c r="AZ212" s="21">
        <f>AZ77*AZ186-Baseline!AZ77*Baseline!AZ186</f>
        <v>0.13157175597107401</v>
      </c>
      <c r="BA212" s="21">
        <f>BA77*BA186-Baseline!BA77*Baseline!BA186</f>
        <v>0.1310341743583282</v>
      </c>
      <c r="BB212" s="21">
        <f>BB77*BB186-Baseline!BB77*Baseline!BB186</f>
        <v>0.13049878921995658</v>
      </c>
    </row>
    <row r="213" spans="1:54" outlineLevel="2">
      <c r="A213" s="475"/>
      <c r="B213" s="150" t="s">
        <v>468</v>
      </c>
      <c r="C213" s="19"/>
      <c r="D213" s="135" t="s">
        <v>364</v>
      </c>
      <c r="E213" s="21">
        <f>E193-Baseline!E193</f>
        <v>0.14225504118919821</v>
      </c>
      <c r="F213" s="21">
        <f>F193-Baseline!F193</f>
        <v>0.14699819422869193</v>
      </c>
      <c r="G213" s="21">
        <f>G193-Baseline!G193</f>
        <v>0.15135760195501466</v>
      </c>
      <c r="H213" s="21">
        <f>H193-Baseline!H193</f>
        <v>0.15584363894117775</v>
      </c>
      <c r="I213" s="21">
        <f>I193-Baseline!I193</f>
        <v>0.1609990238712351</v>
      </c>
      <c r="J213" s="21">
        <f>J193-Baseline!J193</f>
        <v>0.16630690229599313</v>
      </c>
      <c r="K213" s="21">
        <f>K193-Baseline!K193</f>
        <v>0.17121660793305901</v>
      </c>
      <c r="L213" s="21">
        <f>L193-Baseline!L193</f>
        <v>0.17683626330475136</v>
      </c>
      <c r="M213" s="21">
        <f>M193-Baseline!M193</f>
        <v>0.18259440742638328</v>
      </c>
      <c r="N213" s="21">
        <f>N193-Baseline!N193</f>
        <v>0.18793835513867418</v>
      </c>
      <c r="O213" s="21">
        <f>O193-Baseline!O193</f>
        <v>0.19403651896213103</v>
      </c>
      <c r="P213" s="21">
        <f>P193-Baseline!P193</f>
        <v>0.20032083182228538</v>
      </c>
      <c r="Q213" s="21">
        <f>Q193-Baseline!Q193</f>
        <v>0.20679761798140528</v>
      </c>
      <c r="R213" s="21">
        <f>R193-Baseline!R193</f>
        <v>0.21409335026571782</v>
      </c>
      <c r="S213" s="21">
        <f>S193-Baseline!S193</f>
        <v>0.22098079967341366</v>
      </c>
      <c r="T213" s="21">
        <f>T193-Baseline!T193</f>
        <v>0.22808125581385488</v>
      </c>
      <c r="U213" s="21">
        <f>U193-Baseline!U193</f>
        <v>0.23540189571053227</v>
      </c>
      <c r="V213" s="21">
        <f>V193-Baseline!V193</f>
        <v>0.24361940829555062</v>
      </c>
      <c r="W213" s="21">
        <f>W193-Baseline!W193</f>
        <v>0.25141492235570384</v>
      </c>
      <c r="X213" s="21">
        <f>X193-Baseline!X193</f>
        <v>0.26014760238300128</v>
      </c>
      <c r="Y213" s="21">
        <f>Y193-Baseline!Y193</f>
        <v>0.26845085763882853</v>
      </c>
      <c r="Z213" s="21">
        <f>Z193-Baseline!Z193</f>
        <v>0.27773395445080423</v>
      </c>
      <c r="AA213" s="21">
        <f>AA193-Baseline!AA193</f>
        <v>0.28731289410264815</v>
      </c>
      <c r="AB213" s="21">
        <f>AB193-Baseline!AB193</f>
        <v>0.29719771575410137</v>
      </c>
      <c r="AC213" s="21">
        <f>AC193-Baseline!AC193</f>
        <v>1.0359189383166794</v>
      </c>
      <c r="AD213" s="21">
        <f>AD193-Baseline!AD193</f>
        <v>1.0559174695420896</v>
      </c>
      <c r="AE213" s="21">
        <f>AE193-Baseline!AE193</f>
        <v>1.0764871112109617</v>
      </c>
      <c r="AF213" s="21">
        <f>AF193-Baseline!AF193</f>
        <v>1.0973023895058669</v>
      </c>
      <c r="AG213" s="21">
        <f>AG193-Baseline!AG193</f>
        <v>1.1184046066914699</v>
      </c>
      <c r="AH213" s="21">
        <f>AH193-Baseline!AH193</f>
        <v>1.1398447120993711</v>
      </c>
      <c r="AI213" s="21">
        <f>AI193-Baseline!AI193</f>
        <v>1.1616924646168385</v>
      </c>
      <c r="AJ213" s="21">
        <f>AJ193-Baseline!AJ193</f>
        <v>1.1896717115358151</v>
      </c>
      <c r="AK213" s="21">
        <f>AK193-Baseline!AK193</f>
        <v>1.218272078953728</v>
      </c>
      <c r="AL213" s="21">
        <f>AL193-Baseline!AL193</f>
        <v>1.2475313816723346</v>
      </c>
      <c r="AM213" s="21">
        <f>AM193-Baseline!AM193</f>
        <v>1.2774781983720838</v>
      </c>
      <c r="AN213" s="21">
        <f>AN193-Baseline!AN193</f>
        <v>1.308133786691992</v>
      </c>
      <c r="AO213" s="21">
        <f>AO193-Baseline!AO193</f>
        <v>1.3395162961017879</v>
      </c>
      <c r="AP213" s="21">
        <f>AP193-Baseline!AP193</f>
        <v>1.3716510797163943</v>
      </c>
      <c r="AQ213" s="21">
        <f>AQ193-Baseline!AQ193</f>
        <v>1.4045660115894545</v>
      </c>
      <c r="AR213" s="21">
        <f>AR193-Baseline!AR193</f>
        <v>1.4301122885577928</v>
      </c>
      <c r="AS213" s="21">
        <f>AS193-Baseline!AS193</f>
        <v>1.4387552023462555</v>
      </c>
      <c r="AT213" s="21">
        <f>AT193-Baseline!AT193</f>
        <v>1.4475830899085405</v>
      </c>
      <c r="AU213" s="21">
        <f>AU193-Baseline!AU193</f>
        <v>1.4565990403385134</v>
      </c>
      <c r="AV213" s="21">
        <f>AV193-Baseline!AV193</f>
        <v>1.4658056459185282</v>
      </c>
      <c r="AW213" s="21">
        <f>AW193-Baseline!AW193</f>
        <v>1.4752050711093727</v>
      </c>
      <c r="AX213" s="21">
        <f>AX193-Baseline!AX193</f>
        <v>1.4847994389461294</v>
      </c>
      <c r="AY213" s="21">
        <f>AY193-Baseline!AY193</f>
        <v>1.4945908174187932</v>
      </c>
      <c r="AZ213" s="21">
        <f>AZ193-Baseline!AZ193</f>
        <v>1.5045811128429316</v>
      </c>
      <c r="BA213" s="21">
        <f>BA193-Baseline!BA193</f>
        <v>1.5147720417734367</v>
      </c>
      <c r="BB213" s="21">
        <f>BB193-Baseline!BB193</f>
        <v>1.5248545660332373</v>
      </c>
    </row>
    <row r="214" spans="1:54" outlineLevel="2">
      <c r="A214" s="475"/>
      <c r="B214" s="150" t="s">
        <v>469</v>
      </c>
      <c r="C214" s="19"/>
      <c r="D214" s="135" t="s">
        <v>364</v>
      </c>
      <c r="E214" s="21">
        <f>E194-Baseline!E194</f>
        <v>7.1240089539920601E-2</v>
      </c>
      <c r="F214" s="21">
        <f>F194-Baseline!F194</f>
        <v>7.3429884813522334E-2</v>
      </c>
      <c r="G214" s="21">
        <f>G194-Baseline!G194</f>
        <v>7.5700176167785918E-2</v>
      </c>
      <c r="H214" s="21">
        <f>H194-Baseline!H194</f>
        <v>7.8054180653624045E-2</v>
      </c>
      <c r="I214" s="21">
        <f>I194-Baseline!I194</f>
        <v>8.0495248099930528E-2</v>
      </c>
      <c r="J214" s="21">
        <f>J194-Baseline!J194</f>
        <v>8.3026866758726378E-2</v>
      </c>
      <c r="K214" s="21">
        <f>K194-Baseline!K194</f>
        <v>8.5652668913545546E-2</v>
      </c>
      <c r="L214" s="21">
        <f>L194-Baseline!L194</f>
        <v>8.8376437107818145E-2</v>
      </c>
      <c r="M214" s="21">
        <f>M194-Baseline!M194</f>
        <v>9.1187144991535019E-2</v>
      </c>
      <c r="N214" s="21">
        <f>N194-Baseline!N194</f>
        <v>9.4101508642244994E-2</v>
      </c>
      <c r="O214" s="21">
        <f>O194-Baseline!O194</f>
        <v>9.7126229114206097E-2</v>
      </c>
      <c r="P214" s="21">
        <f>P194-Baseline!P194</f>
        <v>0.10026574991422364</v>
      </c>
      <c r="Q214" s="21">
        <f>Q194-Baseline!Q194</f>
        <v>0.10352469885089502</v>
      </c>
      <c r="R214" s="21">
        <f>R194-Baseline!R194</f>
        <v>0.10690577655397586</v>
      </c>
      <c r="S214" s="21">
        <f>S194-Baseline!S194</f>
        <v>0.11039094558630715</v>
      </c>
      <c r="T214" s="21">
        <f>T194-Baseline!T194</f>
        <v>0.11400898754470451</v>
      </c>
      <c r="U214" s="21">
        <f>U194-Baseline!U194</f>
        <v>0.11776525320921176</v>
      </c>
      <c r="V214" s="21">
        <f>V194-Baseline!V194</f>
        <v>0.12166531467246944</v>
      </c>
      <c r="W214" s="21">
        <f>W194-Baseline!W194</f>
        <v>0.12571497412344632</v>
      </c>
      <c r="X214" s="21">
        <f>X194-Baseline!X194</f>
        <v>0.12992027393930486</v>
      </c>
      <c r="Y214" s="21">
        <f>Y194-Baseline!Y194</f>
        <v>0.1342875063141192</v>
      </c>
      <c r="Z214" s="21">
        <f>Z194-Baseline!Z194</f>
        <v>0.13882322376651668</v>
      </c>
      <c r="AA214" s="21">
        <f>AA194-Baseline!AA194</f>
        <v>0.14353424994569799</v>
      </c>
      <c r="AB214" s="21">
        <f>AB194-Baseline!AB194</f>
        <v>0.1484276911090113</v>
      </c>
      <c r="AC214" s="21">
        <f>AC194-Baseline!AC194</f>
        <v>0.51728442469918268</v>
      </c>
      <c r="AD214" s="21">
        <f>AD194-Baseline!AD194</f>
        <v>0.52718717854764774</v>
      </c>
      <c r="AE214" s="21">
        <f>AE194-Baseline!AE194</f>
        <v>0.53727534149064449</v>
      </c>
      <c r="AF214" s="21">
        <f>AF194-Baseline!AF194</f>
        <v>0.54752954386548014</v>
      </c>
      <c r="AG214" s="21">
        <f>AG194-Baseline!AG194</f>
        <v>0.55794092789346506</v>
      </c>
      <c r="AH214" s="21">
        <f>AH194-Baseline!AH194</f>
        <v>0.56851579996952084</v>
      </c>
      <c r="AI214" s="21">
        <f>AI194-Baseline!AI194</f>
        <v>0.579283600775654</v>
      </c>
      <c r="AJ214" s="21">
        <f>AJ194-Baseline!AJ194</f>
        <v>0.59310473185313761</v>
      </c>
      <c r="AK214" s="21">
        <f>AK194-Baseline!AK194</f>
        <v>0.60723966931983386</v>
      </c>
      <c r="AL214" s="21">
        <f>AL194-Baseline!AL194</f>
        <v>0.62169989460967778</v>
      </c>
      <c r="AM214" s="21">
        <f>AM194-Baseline!AM194</f>
        <v>0.63649830245696948</v>
      </c>
      <c r="AN214" s="21">
        <f>AN194-Baseline!AN194</f>
        <v>0.65164669376564499</v>
      </c>
      <c r="AO214" s="21">
        <f>AO194-Baseline!AO194</f>
        <v>0.66715512984216796</v>
      </c>
      <c r="AP214" s="21">
        <f>AP194-Baseline!AP194</f>
        <v>0.68303588747440858</v>
      </c>
      <c r="AQ214" s="21">
        <f>AQ194-Baseline!AQ194</f>
        <v>0.6993019225880881</v>
      </c>
      <c r="AR214" s="21">
        <f>AR194-Baseline!AR194</f>
        <v>0.7118969759722158</v>
      </c>
      <c r="AS214" s="21">
        <f>AS194-Baseline!AS194</f>
        <v>0.71607777132484396</v>
      </c>
      <c r="AT214" s="21">
        <f>AT194-Baseline!AT194</f>
        <v>0.7203520904708508</v>
      </c>
      <c r="AU214" s="21">
        <f>AU194-Baseline!AU194</f>
        <v>0.72472126559194339</v>
      </c>
      <c r="AV214" s="21">
        <f>AV194-Baseline!AV194</f>
        <v>0.72918647878344955</v>
      </c>
      <c r="AW214" s="21">
        <f>AW194-Baseline!AW194</f>
        <v>0.73374877888345036</v>
      </c>
      <c r="AX214" s="21">
        <f>AX194-Baseline!AX194</f>
        <v>0.73840914438019389</v>
      </c>
      <c r="AY214" s="21">
        <f>AY194-Baseline!AY194</f>
        <v>0.74316850561456349</v>
      </c>
      <c r="AZ214" s="21">
        <f>AZ194-Baseline!AZ194</f>
        <v>0.74802772761392522</v>
      </c>
      <c r="BA214" s="21">
        <f>BA194-Baseline!BA194</f>
        <v>0.7529875969096157</v>
      </c>
      <c r="BB214" s="21">
        <f>BB194-Baseline!BB194</f>
        <v>0.75789444647533522</v>
      </c>
    </row>
    <row r="215" spans="1:54" outlineLevel="2">
      <c r="A215" s="475"/>
      <c r="B215" s="150" t="s">
        <v>470</v>
      </c>
      <c r="C215" s="19"/>
      <c r="D215" s="135" t="s">
        <v>364</v>
      </c>
      <c r="E215" s="21">
        <f>E195-Baseline!E195</f>
        <v>0.21372026856913723</v>
      </c>
      <c r="F215" s="21">
        <f>F195-Baseline!F195</f>
        <v>0.22028965438916903</v>
      </c>
      <c r="G215" s="21">
        <f>G195-Baseline!G195</f>
        <v>0.22710052850335777</v>
      </c>
      <c r="H215" s="21">
        <f>H195-Baseline!H195</f>
        <v>0.23416254196087213</v>
      </c>
      <c r="I215" s="21">
        <f>I195-Baseline!I195</f>
        <v>0.24148574429979153</v>
      </c>
      <c r="J215" s="21">
        <f>J195-Baseline!J195</f>
        <v>0.24908060022147291</v>
      </c>
      <c r="K215" s="21">
        <f>K195-Baseline!K195</f>
        <v>0.25695800674063662</v>
      </c>
      <c r="L215" s="21">
        <f>L195-Baseline!L195</f>
        <v>0.26512931132345441</v>
      </c>
      <c r="M215" s="21">
        <f>M195-Baseline!M195</f>
        <v>0.27356143491718543</v>
      </c>
      <c r="N215" s="21">
        <f>N195-Baseline!N195</f>
        <v>0.28230452586836896</v>
      </c>
      <c r="O215" s="21">
        <f>O195-Baseline!O195</f>
        <v>0.29137868734261829</v>
      </c>
      <c r="P215" s="21">
        <f>P195-Baseline!P195</f>
        <v>0.30079724980300848</v>
      </c>
      <c r="Q215" s="21">
        <f>Q195-Baseline!Q195</f>
        <v>0.31057409655268509</v>
      </c>
      <c r="R215" s="21">
        <f>R195-Baseline!R195</f>
        <v>0.32071732966192751</v>
      </c>
      <c r="S215" s="21">
        <f>S195-Baseline!S195</f>
        <v>0.33117283669542114</v>
      </c>
      <c r="T215" s="21">
        <f>T195-Baseline!T195</f>
        <v>0.34202696256950121</v>
      </c>
      <c r="U215" s="21">
        <f>U195-Baseline!U195</f>
        <v>0.35329575969339</v>
      </c>
      <c r="V215" s="21">
        <f>V195-Baseline!V195</f>
        <v>0.36499594395047985</v>
      </c>
      <c r="W215" s="21">
        <f>W195-Baseline!W195</f>
        <v>0.37714492237033898</v>
      </c>
      <c r="X215" s="21">
        <f>X195-Baseline!X195</f>
        <v>0.38976082181791455</v>
      </c>
      <c r="Y215" s="21">
        <f>Y195-Baseline!Y195</f>
        <v>0.40286251894235764</v>
      </c>
      <c r="Z215" s="21">
        <f>Z195-Baseline!Z195</f>
        <v>0.41646967122759826</v>
      </c>
      <c r="AA215" s="21">
        <f>AA195-Baseline!AA195</f>
        <v>0.43060274991038805</v>
      </c>
      <c r="AB215" s="21">
        <f>AB195-Baseline!AB195</f>
        <v>0.44528307332703387</v>
      </c>
      <c r="AC215" s="21">
        <f>AC195-Baseline!AC195</f>
        <v>1.5518532741122084</v>
      </c>
      <c r="AD215" s="21">
        <f>AD195-Baseline!AD195</f>
        <v>1.5815615356745099</v>
      </c>
      <c r="AE215" s="21">
        <f>AE195-Baseline!AE195</f>
        <v>1.6118260245242608</v>
      </c>
      <c r="AF215" s="21">
        <f>AF195-Baseline!AF195</f>
        <v>1.6425886316745852</v>
      </c>
      <c r="AG215" s="21">
        <f>AG195-Baseline!AG195</f>
        <v>1.6738227837377977</v>
      </c>
      <c r="AH215" s="21">
        <f>AH195-Baseline!AH195</f>
        <v>1.7055473999805959</v>
      </c>
      <c r="AI215" s="21">
        <f>AI195-Baseline!AI195</f>
        <v>1.737850802410519</v>
      </c>
      <c r="AJ215" s="21">
        <f>AJ195-Baseline!AJ195</f>
        <v>1.7793141956522629</v>
      </c>
      <c r="AK215" s="21">
        <f>AK195-Baseline!AK195</f>
        <v>1.8217190080597354</v>
      </c>
      <c r="AL215" s="21">
        <f>AL195-Baseline!AL195</f>
        <v>1.8650996839364393</v>
      </c>
      <c r="AM215" s="21">
        <f>AM195-Baseline!AM195</f>
        <v>1.9094949074889034</v>
      </c>
      <c r="AN215" s="21">
        <f>AN195-Baseline!AN195</f>
        <v>1.9549400814244102</v>
      </c>
      <c r="AO215" s="21">
        <f>AO195-Baseline!AO195</f>
        <v>2.0014653896632124</v>
      </c>
      <c r="AP215" s="21">
        <f>AP195-Baseline!AP195</f>
        <v>2.0491076625694569</v>
      </c>
      <c r="AQ215" s="21">
        <f>AQ195-Baseline!AQ195</f>
        <v>2.0979057679205084</v>
      </c>
      <c r="AR215" s="21">
        <f>AR195-Baseline!AR195</f>
        <v>2.1356909280822984</v>
      </c>
      <c r="AS215" s="21">
        <f>AS195-Baseline!AS195</f>
        <v>2.1482333141474195</v>
      </c>
      <c r="AT215" s="21">
        <f>AT195-Baseline!AT195</f>
        <v>2.1610562715926385</v>
      </c>
      <c r="AU215" s="21">
        <f>AU195-Baseline!AU195</f>
        <v>2.1741637969631209</v>
      </c>
      <c r="AV215" s="21">
        <f>AV195-Baseline!AV195</f>
        <v>2.1875594365448197</v>
      </c>
      <c r="AW215" s="21">
        <f>AW195-Baseline!AW195</f>
        <v>2.2012463368519506</v>
      </c>
      <c r="AX215" s="21">
        <f>AX195-Baseline!AX195</f>
        <v>2.2152274333492663</v>
      </c>
      <c r="AY215" s="21">
        <f>AY195-Baseline!AY195</f>
        <v>2.2295055170594456</v>
      </c>
      <c r="AZ215" s="21">
        <f>AZ195-Baseline!AZ195</f>
        <v>2.2440831830645842</v>
      </c>
      <c r="BA215" s="21">
        <f>BA195-Baseline!BA195</f>
        <v>2.25896279095869</v>
      </c>
      <c r="BB215" s="21">
        <f>BB195-Baseline!BB195</f>
        <v>2.2736833396628189</v>
      </c>
    </row>
    <row r="216" spans="1:54" outlineLevel="2">
      <c r="A216" s="475"/>
      <c r="B216" s="150" t="s">
        <v>268</v>
      </c>
      <c r="C216" s="19"/>
      <c r="D216" s="135" t="s">
        <v>364</v>
      </c>
      <c r="E216" s="21">
        <f>E196-Baseline!E196</f>
        <v>7.1625827032577596E-2</v>
      </c>
      <c r="F216" s="21">
        <f>F196-Baseline!F196</f>
        <v>7.3110717358147642E-2</v>
      </c>
      <c r="G216" s="21">
        <f>G196-Baseline!G196</f>
        <v>7.4630559664263282E-2</v>
      </c>
      <c r="H216" s="21">
        <f>H196-Baseline!H196</f>
        <v>7.6186329098675953E-2</v>
      </c>
      <c r="I216" s="21">
        <f>I196-Baseline!I196</f>
        <v>7.777903409140112E-2</v>
      </c>
      <c r="J216" s="21">
        <f>J196-Baseline!J196</f>
        <v>7.9409717675039099E-2</v>
      </c>
      <c r="K216" s="21">
        <f>K196-Baseline!K196</f>
        <v>8.1079458862323206E-2</v>
      </c>
      <c r="L216" s="21">
        <f>L196-Baseline!L196</f>
        <v>8.2789374083480471E-2</v>
      </c>
      <c r="M216" s="21">
        <f>M196-Baseline!M196</f>
        <v>8.36628425000117E-2</v>
      </c>
      <c r="N216" s="21">
        <f>N196-Baseline!N196</f>
        <v>8.4432584837557889E-2</v>
      </c>
      <c r="O216" s="21">
        <f>O196-Baseline!O196</f>
        <v>8.5241707124731989E-2</v>
      </c>
      <c r="P216" s="21">
        <f>P196-Baseline!P196</f>
        <v>8.6091188597216206E-2</v>
      </c>
      <c r="Q216" s="21">
        <f>Q196-Baseline!Q196</f>
        <v>8.6982051649411321E-2</v>
      </c>
      <c r="R216" s="21">
        <f>R196-Baseline!R196</f>
        <v>8.7787831773006239E-2</v>
      </c>
      <c r="S216" s="21">
        <f>S196-Baseline!S196</f>
        <v>8.8615925981454999E-2</v>
      </c>
      <c r="T216" s="21">
        <f>T196-Baseline!T196</f>
        <v>8.9488109112003972E-2</v>
      </c>
      <c r="U216" s="21">
        <f>U196-Baseline!U196</f>
        <v>9.0405550698825568E-2</v>
      </c>
      <c r="V216" s="21">
        <f>V196-Baseline!V196</f>
        <v>9.1369472740787661E-2</v>
      </c>
      <c r="W216" s="21">
        <f>W196-Baseline!W196</f>
        <v>9.2381151892486232E-2</v>
      </c>
      <c r="X216" s="21">
        <f>X196-Baseline!X196</f>
        <v>9.3441921755814436E-2</v>
      </c>
      <c r="Y216" s="21">
        <f>Y196-Baseline!Y196</f>
        <v>9.455317527667656E-2</v>
      </c>
      <c r="Z216" s="21">
        <f>Z196-Baseline!Z196</f>
        <v>9.5716367251670514E-2</v>
      </c>
      <c r="AA216" s="21">
        <f>AA196-Baseline!AA196</f>
        <v>9.6933016949786399E-2</v>
      </c>
      <c r="AB216" s="21">
        <f>AB196-Baseline!AB196</f>
        <v>9.8204710854402841E-2</v>
      </c>
      <c r="AC216" s="21">
        <f>AC196-Baseline!AC196</f>
        <v>0.345493637661553</v>
      </c>
      <c r="AD216" s="21">
        <f>AD196-Baseline!AD196</f>
        <v>0.34324557804629069</v>
      </c>
      <c r="AE216" s="21">
        <f>AE196-Baseline!AE196</f>
        <v>0.34111147222435978</v>
      </c>
      <c r="AF216" s="21">
        <f>AF196-Baseline!AF196</f>
        <v>0.33909241170674831</v>
      </c>
      <c r="AG216" s="21">
        <f>AG196-Baseline!AG196</f>
        <v>0.33718958266782478</v>
      </c>
      <c r="AH216" s="21">
        <f>AH196-Baseline!AH196</f>
        <v>0.33540426936123674</v>
      </c>
      <c r="AI216" s="21">
        <f>AI196-Baseline!AI196</f>
        <v>0.33373785770319025</v>
      </c>
      <c r="AJ216" s="21">
        <f>AJ196-Baseline!AJ196</f>
        <v>0.33289370358798814</v>
      </c>
      <c r="AK216" s="21">
        <f>AK196-Baseline!AK196</f>
        <v>0.33216700227740059</v>
      </c>
      <c r="AL216" s="21">
        <f>AL196-Baseline!AL196</f>
        <v>0.33156023777853233</v>
      </c>
      <c r="AM216" s="21">
        <f>AM196-Baseline!AM196</f>
        <v>0.33107603073224295</v>
      </c>
      <c r="AN216" s="21">
        <f>AN196-Baseline!AN196</f>
        <v>0.33071714434591715</v>
      </c>
      <c r="AO216" s="21">
        <f>AO196-Baseline!AO196</f>
        <v>0.33048649061388524</v>
      </c>
      <c r="AP216" s="21">
        <f>AP196-Baseline!AP196</f>
        <v>0.33038713683933063</v>
      </c>
      <c r="AQ216" s="21">
        <f>AQ196-Baseline!AQ196</f>
        <v>0.33042231247218484</v>
      </c>
      <c r="AR216" s="21">
        <f>AR196-Baseline!AR196</f>
        <v>0.32998307860283532</v>
      </c>
      <c r="AS216" s="21">
        <f>AS196-Baseline!AS196</f>
        <v>0.32834427128702487</v>
      </c>
      <c r="AT216" s="21">
        <f>AT196-Baseline!AT196</f>
        <v>0.32677977105085104</v>
      </c>
      <c r="AU216" s="21">
        <f>AU196-Baseline!AU196</f>
        <v>0.32528975647835218</v>
      </c>
      <c r="AV216" s="21">
        <f>AV196-Baseline!AV196</f>
        <v>0.32387442741853967</v>
      </c>
      <c r="AW216" s="21">
        <f>AW196-Baseline!AW196</f>
        <v>0.32253400520894521</v>
      </c>
      <c r="AX216" s="21">
        <f>AX196-Baseline!AX196</f>
        <v>0.32126873290667973</v>
      </c>
      <c r="AY216" s="21">
        <f>AY196-Baseline!AY196</f>
        <v>0.32007887552712733</v>
      </c>
      <c r="AZ216" s="21">
        <f>AZ196-Baseline!AZ196</f>
        <v>0.31896472029039802</v>
      </c>
      <c r="BA216" s="21">
        <f>BA196-Baseline!BA196</f>
        <v>0.31792657687566744</v>
      </c>
      <c r="BB216" s="21">
        <f>BB196-Baseline!BB196</f>
        <v>0.31689181233540487</v>
      </c>
    </row>
    <row r="217" spans="1:54" outlineLevel="2">
      <c r="A217" s="475"/>
      <c r="B217" s="150" t="s">
        <v>271</v>
      </c>
      <c r="C217" s="19"/>
      <c r="D217" s="135"/>
      <c r="E217" s="21">
        <f>E197-Baseline!E197</f>
        <v>1.1818278496085028</v>
      </c>
      <c r="F217" s="21">
        <f>F197-Baseline!F197</f>
        <v>1.181432419300428</v>
      </c>
      <c r="G217" s="21">
        <f>G197-Baseline!G197</f>
        <v>1.1810669924447634</v>
      </c>
      <c r="H217" s="21">
        <f>H197-Baseline!H197</f>
        <v>1.1807318844106889</v>
      </c>
      <c r="I217" s="21">
        <f>I197-Baseline!I197</f>
        <v>1.1804274342298524</v>
      </c>
      <c r="J217" s="21">
        <f>J197-Baseline!J197</f>
        <v>1.1801540047027972</v>
      </c>
      <c r="K217" s="21">
        <f>K197-Baseline!K197</f>
        <v>1.1799119825257127</v>
      </c>
      <c r="L217" s="21">
        <f>L197-Baseline!L197</f>
        <v>1.1797017784374542</v>
      </c>
      <c r="M217" s="21">
        <f>M197-Baseline!M197</f>
        <v>1.1519162538594927</v>
      </c>
      <c r="N217" s="21">
        <f>N197-Baseline!N197</f>
        <v>1.1207194320242773</v>
      </c>
      <c r="O217" s="21">
        <f>O197-Baseline!O197</f>
        <v>1.0906335934638012</v>
      </c>
      <c r="P217" s="21">
        <f>P197-Baseline!P197</f>
        <v>1.0616227760141412</v>
      </c>
      <c r="Q217" s="21">
        <f>Q197-Baseline!Q197</f>
        <v>1.0336522759304845</v>
      </c>
      <c r="R217" s="21">
        <f>R197-Baseline!R197</f>
        <v>1.0051463427060754</v>
      </c>
      <c r="S217" s="21">
        <f>S197-Baseline!S197</f>
        <v>0.9774225337764072</v>
      </c>
      <c r="T217" s="21">
        <f>T197-Baseline!T197</f>
        <v>0.95070228351592445</v>
      </c>
      <c r="U217" s="21">
        <f>U197-Baseline!U197</f>
        <v>0.92495348413488931</v>
      </c>
      <c r="V217" s="21">
        <f>V197-Baseline!V197</f>
        <v>0.90014516180844117</v>
      </c>
      <c r="W217" s="21">
        <f>W197-Baseline!W197</f>
        <v>0.87624743960192575</v>
      </c>
      <c r="X217" s="21">
        <f>X197-Baseline!X197</f>
        <v>0.85323150168352679</v>
      </c>
      <c r="Y217" s="21">
        <f>Y197-Baseline!Y197</f>
        <v>0.8310587827574093</v>
      </c>
      <c r="Z217" s="21">
        <f>Z197-Baseline!Z197</f>
        <v>0.80969556565027212</v>
      </c>
      <c r="AA217" s="21">
        <f>AA197-Baseline!AA197</f>
        <v>0.78913391430580138</v>
      </c>
      <c r="AB217" s="21">
        <f>AB197-Baseline!AB197</f>
        <v>0.76934889680421381</v>
      </c>
      <c r="AC217" s="21">
        <f>AC197-Baseline!AC197</f>
        <v>6.0371397456825955</v>
      </c>
      <c r="AD217" s="21">
        <f>AD197-Baseline!AD197</f>
        <v>5.843474412325401</v>
      </c>
      <c r="AE217" s="21">
        <f>AE197-Baseline!AE197</f>
        <v>5.6564433683328446</v>
      </c>
      <c r="AF217" s="21">
        <f>AF197-Baseline!AF197</f>
        <v>5.4758246809486346</v>
      </c>
      <c r="AG217" s="21">
        <f>AG197-Baseline!AG197</f>
        <v>5.3014039859847122</v>
      </c>
      <c r="AH217" s="21">
        <f>AH197-Baseline!AH197</f>
        <v>5.1329742335578459</v>
      </c>
      <c r="AI217" s="21">
        <f>AI197-Baseline!AI197</f>
        <v>4.9703354424687571</v>
      </c>
      <c r="AJ217" s="21">
        <f>AJ197-Baseline!AJ197</f>
        <v>4.8366599700343933</v>
      </c>
      <c r="AK217" s="21">
        <f>AK197-Baseline!AK197</f>
        <v>4.7070334800762907</v>
      </c>
      <c r="AL217" s="21">
        <f>AL197-Baseline!AL197</f>
        <v>4.5813421537760206</v>
      </c>
      <c r="AM217" s="21">
        <f>AM197-Baseline!AM197</f>
        <v>4.4594756134038347</v>
      </c>
      <c r="AN217" s="21">
        <f>AN197-Baseline!AN197</f>
        <v>4.3413268260329865</v>
      </c>
      <c r="AO217" s="21">
        <f>AO197-Baseline!AO197</f>
        <v>4.2267920101820904</v>
      </c>
      <c r="AP217" s="21">
        <f>AP197-Baseline!AP197</f>
        <v>4.1157705453040396</v>
      </c>
      <c r="AQ217" s="21">
        <f>AQ197-Baseline!AQ197</f>
        <v>4.0081648840426531</v>
      </c>
      <c r="AR217" s="21">
        <f>AR197-Baseline!AR197</f>
        <v>3.9021770999811767</v>
      </c>
      <c r="AS217" s="21">
        <f>AS197-Baseline!AS197</f>
        <v>3.7958071418098145</v>
      </c>
      <c r="AT217" s="21">
        <f>AT197-Baseline!AT197</f>
        <v>3.6925644446888626</v>
      </c>
      <c r="AU217" s="21">
        <f>AU197-Baseline!AU197</f>
        <v>3.5923580420223504</v>
      </c>
      <c r="AV217" s="21">
        <f>AV197-Baseline!AV197</f>
        <v>3.4950996172855349</v>
      </c>
      <c r="AW217" s="21">
        <f>AW197-Baseline!AW197</f>
        <v>3.400703426843287</v>
      </c>
      <c r="AX217" s="21">
        <f>AX197-Baseline!AX197</f>
        <v>3.3090862250165829</v>
      </c>
      <c r="AY217" s="21">
        <f>AY197-Baseline!AY197</f>
        <v>3.2201671913316434</v>
      </c>
      <c r="AZ217" s="21">
        <f>AZ197-Baseline!AZ197</f>
        <v>3.1338440477400744</v>
      </c>
      <c r="BA217" s="21">
        <f>BA197-Baseline!BA197</f>
        <v>3.0500279598650413</v>
      </c>
      <c r="BB217" s="21">
        <f>BB197-Baseline!BB197</f>
        <v>2.9685600025633878</v>
      </c>
    </row>
    <row r="218" spans="1:54" outlineLevel="2">
      <c r="A218" s="476"/>
      <c r="B218" s="150" t="s">
        <v>451</v>
      </c>
      <c r="C218" s="19"/>
      <c r="D218" s="135" t="s">
        <v>364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471</v>
      </c>
      <c r="B220" s="150" t="s">
        <v>472</v>
      </c>
      <c r="C220" s="19"/>
      <c r="D220" s="135" t="s">
        <v>364</v>
      </c>
      <c r="E220" s="21">
        <f>E200-Baseline!E200</f>
        <v>1.4195666169876544</v>
      </c>
      <c r="F220" s="21">
        <f>F200-Baseline!F200</f>
        <v>1.4257637112412402</v>
      </c>
      <c r="G220" s="21">
        <f>G200-Baseline!G200</f>
        <v>1.431651868166818</v>
      </c>
      <c r="H220" s="21">
        <f>H200-Baseline!H200</f>
        <v>1.4377430125527377</v>
      </c>
      <c r="I220" s="21">
        <f>I200-Baseline!I200</f>
        <v>1.4445814771012104</v>
      </c>
      <c r="J220" s="21">
        <f>J200-Baseline!J200</f>
        <v>1.4516520867916185</v>
      </c>
      <c r="K220" s="21">
        <f>K200-Baseline!K200</f>
        <v>1.4584059218704937</v>
      </c>
      <c r="L220" s="21">
        <f>L200-Baseline!L200</f>
        <v>1.46595292026434</v>
      </c>
      <c r="M220" s="21">
        <f>M200-Baseline!M200</f>
        <v>1.4452337163915656</v>
      </c>
      <c r="N220" s="21">
        <f>N200-Baseline!N200</f>
        <v>1.4205965597215082</v>
      </c>
      <c r="O220" s="21">
        <f>O200-Baseline!O200</f>
        <v>1.397876288397776</v>
      </c>
      <c r="P220" s="21">
        <f>P200-Baseline!P200</f>
        <v>1.3764701664543657</v>
      </c>
      <c r="Q220" s="21">
        <f>Q200-Baseline!Q200</f>
        <v>1.3563511594842064</v>
      </c>
      <c r="R220" s="21">
        <f>R200-Baseline!R200</f>
        <v>1.3364432737397003</v>
      </c>
      <c r="S220" s="21">
        <f>S200-Baseline!S200</f>
        <v>1.316945085651011</v>
      </c>
      <c r="T220" s="21">
        <f>T200-Baseline!T200</f>
        <v>1.2987215394798604</v>
      </c>
      <c r="U220" s="21">
        <f>U200-Baseline!U200</f>
        <v>1.2817492327050894</v>
      </c>
      <c r="V220" s="21">
        <f>V200-Baseline!V200</f>
        <v>1.266675470957157</v>
      </c>
      <c r="W220" s="21">
        <f>W200-Baseline!W200</f>
        <v>1.2521531613278509</v>
      </c>
      <c r="X220" s="21">
        <f>X200-Baseline!X200</f>
        <v>1.239514374979207</v>
      </c>
      <c r="Y220" s="21">
        <f>Y200-Baseline!Y200</f>
        <v>1.2273557482988153</v>
      </c>
      <c r="Z220" s="21">
        <f>Z200-Baseline!Z200</f>
        <v>1.2170546955584611</v>
      </c>
      <c r="AA220" s="21">
        <f>AA200-Baseline!AA200</f>
        <v>1.2079212226961424</v>
      </c>
      <c r="AB220" s="21">
        <f>AB200-Baseline!AB200</f>
        <v>1.1999424562811531</v>
      </c>
      <c r="AC220" s="21">
        <f>AC200-Baseline!AC200</f>
        <v>7.5394619931241387</v>
      </c>
      <c r="AD220" s="21">
        <f>AD200-Baseline!AD200</f>
        <v>7.3641287678617751</v>
      </c>
      <c r="AE220" s="21">
        <f>AE200-Baseline!AE200</f>
        <v>7.1961345166897868</v>
      </c>
      <c r="AF220" s="21">
        <f>AF200-Baseline!AF200</f>
        <v>7.0349333707495774</v>
      </c>
      <c r="AG220" s="21">
        <f>AG200-Baseline!AG200</f>
        <v>6.8803539146303914</v>
      </c>
      <c r="AH220" s="21">
        <f>AH200-Baseline!AH200</f>
        <v>6.732241806799971</v>
      </c>
      <c r="AI220" s="21">
        <f>AI200-Baseline!AI200</f>
        <v>6.5904687003594544</v>
      </c>
      <c r="AJ220" s="21">
        <f>AJ200-Baseline!AJ200</f>
        <v>6.4852434432438741</v>
      </c>
      <c r="AK220" s="21">
        <f>AK200-Baseline!AK200</f>
        <v>6.3848383063559151</v>
      </c>
      <c r="AL220" s="21">
        <f>AL200-Baseline!AL200</f>
        <v>6.2891807086770068</v>
      </c>
      <c r="AM220" s="21">
        <f>AM200-Baseline!AM200</f>
        <v>6.1981924413192182</v>
      </c>
      <c r="AN220" s="21">
        <f>AN200-Baseline!AN200</f>
        <v>6.1117914931735573</v>
      </c>
      <c r="AO220" s="21">
        <f>AO200-Baseline!AO200</f>
        <v>6.0298961775961768</v>
      </c>
      <c r="AP220" s="21">
        <f>AP200-Baseline!AP200</f>
        <v>5.9524353612158105</v>
      </c>
      <c r="AQ220" s="21">
        <f>AQ200-Baseline!AQ200</f>
        <v>5.8793437013357766</v>
      </c>
      <c r="AR220" s="21">
        <f>AR200-Baseline!AR200</f>
        <v>5.7992834821275014</v>
      </c>
      <c r="AS220" s="21">
        <f>AS200-Baseline!AS200</f>
        <v>5.6991184991044737</v>
      </c>
      <c r="AT220" s="21">
        <f>AT200-Baseline!AT200</f>
        <v>5.6023760456076959</v>
      </c>
      <c r="AU220" s="21">
        <f>AU200-Baseline!AU200</f>
        <v>5.5089674251687679</v>
      </c>
      <c r="AV220" s="21">
        <f>AV200-Baseline!AV200</f>
        <v>5.4188061451005174</v>
      </c>
      <c r="AW220" s="21">
        <f>AW200-Baseline!AW200</f>
        <v>5.3318079076775504</v>
      </c>
      <c r="AX220" s="21">
        <f>AX200-Baseline!AX200</f>
        <v>5.2478909210031333</v>
      </c>
      <c r="AY220" s="21">
        <f>AY200-Baseline!AY200</f>
        <v>5.1669758120751901</v>
      </c>
      <c r="AZ220" s="21">
        <f>AZ200-Baseline!AZ200</f>
        <v>5.0889616368444779</v>
      </c>
      <c r="BA220" s="21">
        <f>BA200-Baseline!BA200</f>
        <v>5.0137607528724732</v>
      </c>
      <c r="BB220" s="21">
        <f>BB200-Baseline!BB200</f>
        <v>4.9408051701519859</v>
      </c>
    </row>
    <row r="221" spans="1:54" outlineLevel="2">
      <c r="A221" s="475"/>
      <c r="B221" s="150" t="s">
        <v>473</v>
      </c>
      <c r="C221" s="19"/>
      <c r="D221" s="135" t="s">
        <v>364</v>
      </c>
      <c r="E221" s="21">
        <f>E201-Baseline!E201</f>
        <v>1.3485516653383769</v>
      </c>
      <c r="F221" s="21">
        <f>F201-Baseline!F201</f>
        <v>1.3521954018260707</v>
      </c>
      <c r="G221" s="21">
        <f>G201-Baseline!G201</f>
        <v>1.3559944423795893</v>
      </c>
      <c r="H221" s="21">
        <f>H201-Baseline!H201</f>
        <v>1.3599535542651839</v>
      </c>
      <c r="I221" s="21">
        <f>I201-Baseline!I201</f>
        <v>1.3640777013299057</v>
      </c>
      <c r="J221" s="21">
        <f>J201-Baseline!J201</f>
        <v>1.3683720512543518</v>
      </c>
      <c r="K221" s="21">
        <f>K201-Baseline!K201</f>
        <v>1.3728419828509804</v>
      </c>
      <c r="L221" s="21">
        <f>L201-Baseline!L201</f>
        <v>1.3774930940674068</v>
      </c>
      <c r="M221" s="21">
        <f>M201-Baseline!M201</f>
        <v>1.3538264539567175</v>
      </c>
      <c r="N221" s="21">
        <f>N201-Baseline!N201</f>
        <v>1.326759713225079</v>
      </c>
      <c r="O221" s="21">
        <f>O201-Baseline!O201</f>
        <v>1.300965998549851</v>
      </c>
      <c r="P221" s="21">
        <f>P201-Baseline!P201</f>
        <v>1.2764150845463038</v>
      </c>
      <c r="Q221" s="21">
        <f>Q201-Baseline!Q201</f>
        <v>1.253078240353696</v>
      </c>
      <c r="R221" s="21">
        <f>R201-Baseline!R201</f>
        <v>1.2292557000279583</v>
      </c>
      <c r="S221" s="21">
        <f>S201-Baseline!S201</f>
        <v>1.2063552315639043</v>
      </c>
      <c r="T221" s="21">
        <f>T201-Baseline!T201</f>
        <v>1.1846492712107102</v>
      </c>
      <c r="U221" s="21">
        <f>U201-Baseline!U201</f>
        <v>1.1641125902037688</v>
      </c>
      <c r="V221" s="21">
        <f>V201-Baseline!V201</f>
        <v>1.1447213773340759</v>
      </c>
      <c r="W221" s="21">
        <f>W201-Baseline!W201</f>
        <v>1.1264532130955933</v>
      </c>
      <c r="X221" s="21">
        <f>X201-Baseline!X201</f>
        <v>1.1092870465355107</v>
      </c>
      <c r="Y221" s="21">
        <f>Y201-Baseline!Y201</f>
        <v>1.093192396974106</v>
      </c>
      <c r="Z221" s="21">
        <f>Z201-Baseline!Z201</f>
        <v>1.0781439648741737</v>
      </c>
      <c r="AA221" s="21">
        <f>AA201-Baseline!AA201</f>
        <v>1.0641425785391923</v>
      </c>
      <c r="AB221" s="21">
        <f>AB201-Baseline!AB201</f>
        <v>1.0511724316360631</v>
      </c>
      <c r="AC221" s="21">
        <f>AC201-Baseline!AC201</f>
        <v>7.0208274795066412</v>
      </c>
      <c r="AD221" s="21">
        <f>AD201-Baseline!AD201</f>
        <v>6.8353984768673328</v>
      </c>
      <c r="AE221" s="21">
        <f>AE201-Baseline!AE201</f>
        <v>6.6569227469694692</v>
      </c>
      <c r="AF221" s="21">
        <f>AF201-Baseline!AF201</f>
        <v>6.4851605251091904</v>
      </c>
      <c r="AG221" s="21">
        <f>AG201-Baseline!AG201</f>
        <v>6.3198902358323865</v>
      </c>
      <c r="AH221" s="21">
        <f>AH201-Baseline!AH201</f>
        <v>6.1609128946701208</v>
      </c>
      <c r="AI221" s="21">
        <f>AI201-Baseline!AI201</f>
        <v>6.00805983651827</v>
      </c>
      <c r="AJ221" s="21">
        <f>AJ201-Baseline!AJ201</f>
        <v>5.8886764635611968</v>
      </c>
      <c r="AK221" s="21">
        <f>AK201-Baseline!AK201</f>
        <v>5.7738058967220214</v>
      </c>
      <c r="AL221" s="21">
        <f>AL201-Baseline!AL201</f>
        <v>5.6633492216143502</v>
      </c>
      <c r="AM221" s="21">
        <f>AM201-Baseline!AM201</f>
        <v>5.5572125454041039</v>
      </c>
      <c r="AN221" s="21">
        <f>AN201-Baseline!AN201</f>
        <v>5.4553044002472104</v>
      </c>
      <c r="AO221" s="21">
        <f>AO201-Baseline!AO201</f>
        <v>5.357535011336557</v>
      </c>
      <c r="AP221" s="21">
        <f>AP201-Baseline!AP201</f>
        <v>5.2638201689738251</v>
      </c>
      <c r="AQ221" s="21">
        <f>AQ201-Baseline!AQ201</f>
        <v>5.1740796123344097</v>
      </c>
      <c r="AR221" s="21">
        <f>AR201-Baseline!AR201</f>
        <v>5.0810681695419246</v>
      </c>
      <c r="AS221" s="21">
        <f>AS201-Baseline!AS201</f>
        <v>4.9764410680830622</v>
      </c>
      <c r="AT221" s="21">
        <f>AT201-Baseline!AT201</f>
        <v>4.8751450461700063</v>
      </c>
      <c r="AU221" s="21">
        <f>AU201-Baseline!AU201</f>
        <v>4.777089650422198</v>
      </c>
      <c r="AV221" s="21">
        <f>AV201-Baseline!AV201</f>
        <v>4.6821869779654381</v>
      </c>
      <c r="AW221" s="21">
        <f>AW201-Baseline!AW201</f>
        <v>4.5903516154516284</v>
      </c>
      <c r="AX221" s="21">
        <f>AX201-Baseline!AX201</f>
        <v>4.5015006264371982</v>
      </c>
      <c r="AY221" s="21">
        <f>AY201-Baseline!AY201</f>
        <v>4.4155535002709598</v>
      </c>
      <c r="AZ221" s="21">
        <f>AZ201-Baseline!AZ201</f>
        <v>4.3324082516154716</v>
      </c>
      <c r="BA221" s="21">
        <f>BA201-Baseline!BA201</f>
        <v>4.2519763080086523</v>
      </c>
      <c r="BB221" s="21">
        <f>BB201-Baseline!BB201</f>
        <v>4.1738450505940845</v>
      </c>
    </row>
    <row r="222" spans="1:54" outlineLevel="2">
      <c r="A222" s="476"/>
      <c r="B222" s="150" t="s">
        <v>474</v>
      </c>
      <c r="C222" s="19"/>
      <c r="D222" s="135" t="s">
        <v>364</v>
      </c>
      <c r="E222" s="21">
        <f>E202-Baseline!E202</f>
        <v>1.4910318443675934</v>
      </c>
      <c r="F222" s="21">
        <f>F202-Baseline!F202</f>
        <v>1.4990551714017175</v>
      </c>
      <c r="G222" s="21">
        <f>G202-Baseline!G202</f>
        <v>1.5073947947151611</v>
      </c>
      <c r="H222" s="21">
        <f>H202-Baseline!H202</f>
        <v>1.5160619155724322</v>
      </c>
      <c r="I222" s="21">
        <f>I202-Baseline!I202</f>
        <v>1.5250681975297669</v>
      </c>
      <c r="J222" s="21">
        <f>J202-Baseline!J202</f>
        <v>1.5344257847170986</v>
      </c>
      <c r="K222" s="21">
        <f>K202-Baseline!K202</f>
        <v>1.5441473206780714</v>
      </c>
      <c r="L222" s="21">
        <f>L202-Baseline!L202</f>
        <v>1.5542459682830432</v>
      </c>
      <c r="M222" s="21">
        <f>M202-Baseline!M202</f>
        <v>1.5362007438823679</v>
      </c>
      <c r="N222" s="21">
        <f>N202-Baseline!N202</f>
        <v>1.514962730451203</v>
      </c>
      <c r="O222" s="21">
        <f>O202-Baseline!O202</f>
        <v>1.4952184567782631</v>
      </c>
      <c r="P222" s="21">
        <f>P202-Baseline!P202</f>
        <v>1.4769465844350886</v>
      </c>
      <c r="Q222" s="21">
        <f>Q202-Baseline!Q202</f>
        <v>1.4601276380554862</v>
      </c>
      <c r="R222" s="21">
        <f>R202-Baseline!R202</f>
        <v>1.4430672531359099</v>
      </c>
      <c r="S222" s="21">
        <f>S202-Baseline!S202</f>
        <v>1.4271371226730185</v>
      </c>
      <c r="T222" s="21">
        <f>T202-Baseline!T202</f>
        <v>1.4126672462355068</v>
      </c>
      <c r="U222" s="21">
        <f>U202-Baseline!U202</f>
        <v>1.3996430966879472</v>
      </c>
      <c r="V222" s="21">
        <f>V202-Baseline!V202</f>
        <v>1.3880520066120865</v>
      </c>
      <c r="W222" s="21">
        <f>W202-Baseline!W202</f>
        <v>1.3778831613424858</v>
      </c>
      <c r="X222" s="21">
        <f>X202-Baseline!X202</f>
        <v>1.3691275944141204</v>
      </c>
      <c r="Y222" s="21">
        <f>Y202-Baseline!Y202</f>
        <v>1.3617674096023444</v>
      </c>
      <c r="Z222" s="21">
        <f>Z202-Baseline!Z202</f>
        <v>1.3557904123352553</v>
      </c>
      <c r="AA222" s="21">
        <f>AA202-Baseline!AA202</f>
        <v>1.3512110785038822</v>
      </c>
      <c r="AB222" s="21">
        <f>AB202-Baseline!AB202</f>
        <v>1.3480278138540855</v>
      </c>
      <c r="AC222" s="21">
        <f>AC202-Baseline!AC202</f>
        <v>8.0553963289196666</v>
      </c>
      <c r="AD222" s="21">
        <f>AD202-Baseline!AD202</f>
        <v>7.8897728339941953</v>
      </c>
      <c r="AE222" s="21">
        <f>AE202-Baseline!AE202</f>
        <v>7.7314734300030858</v>
      </c>
      <c r="AF222" s="21">
        <f>AF202-Baseline!AF202</f>
        <v>7.5802196129182953</v>
      </c>
      <c r="AG222" s="21">
        <f>AG202-Baseline!AG202</f>
        <v>7.4357720916767196</v>
      </c>
      <c r="AH222" s="21">
        <f>AH202-Baseline!AH202</f>
        <v>7.2979444946811958</v>
      </c>
      <c r="AI222" s="21">
        <f>AI202-Baseline!AI202</f>
        <v>7.166627038153135</v>
      </c>
      <c r="AJ222" s="21">
        <f>AJ202-Baseline!AJ202</f>
        <v>7.074885927360322</v>
      </c>
      <c r="AK222" s="21">
        <f>AK202-Baseline!AK202</f>
        <v>6.9882852354619232</v>
      </c>
      <c r="AL222" s="21">
        <f>AL202-Baseline!AL202</f>
        <v>6.9067490109411116</v>
      </c>
      <c r="AM222" s="21">
        <f>AM202-Baseline!AM202</f>
        <v>6.8302091504360369</v>
      </c>
      <c r="AN222" s="21">
        <f>AN202-Baseline!AN202</f>
        <v>6.758597787905976</v>
      </c>
      <c r="AO222" s="21">
        <f>AO202-Baseline!AO202</f>
        <v>6.6918452711576011</v>
      </c>
      <c r="AP222" s="21">
        <f>AP202-Baseline!AP202</f>
        <v>6.6298919440688735</v>
      </c>
      <c r="AQ222" s="21">
        <f>AQ202-Baseline!AQ202</f>
        <v>6.5726834576668303</v>
      </c>
      <c r="AR222" s="21">
        <f>AR202-Baseline!AR202</f>
        <v>6.5048621216520068</v>
      </c>
      <c r="AS222" s="21">
        <f>AS202-Baseline!AS202</f>
        <v>6.4085966109056383</v>
      </c>
      <c r="AT222" s="21">
        <f>AT202-Baseline!AT202</f>
        <v>6.3158492272917943</v>
      </c>
      <c r="AU222" s="21">
        <f>AU202-Baseline!AU202</f>
        <v>6.2265321817933756</v>
      </c>
      <c r="AV222" s="21">
        <f>AV202-Baseline!AV202</f>
        <v>6.1405599357268095</v>
      </c>
      <c r="AW222" s="21">
        <f>AW202-Baseline!AW202</f>
        <v>6.057849173420129</v>
      </c>
      <c r="AX222" s="21">
        <f>AX202-Baseline!AX202</f>
        <v>5.9783189154062697</v>
      </c>
      <c r="AY222" s="21">
        <f>AY202-Baseline!AY202</f>
        <v>5.9018905117158429</v>
      </c>
      <c r="AZ222" s="21">
        <f>AZ202-Baseline!AZ202</f>
        <v>5.8284637070661311</v>
      </c>
      <c r="BA222" s="21">
        <f>BA202-Baseline!BA202</f>
        <v>5.7579515020577272</v>
      </c>
      <c r="BB222" s="21">
        <f>BB202-Baseline!BB202</f>
        <v>5.6896339437815682</v>
      </c>
    </row>
    <row r="223" spans="1:54" outlineLevel="2">
      <c r="B223" s="19"/>
      <c r="C223" s="19"/>
      <c r="D223" s="19"/>
      <c r="E223" s="15"/>
    </row>
    <row r="224" spans="1:54" outlineLevel="2">
      <c r="A224" s="474" t="s">
        <v>475</v>
      </c>
      <c r="B224" s="150" t="s">
        <v>472</v>
      </c>
      <c r="C224" s="19"/>
      <c r="D224" s="135" t="s">
        <v>364</v>
      </c>
      <c r="E224" s="21">
        <f>E204-Baseline!E204</f>
        <v>1.4195666169876544</v>
      </c>
      <c r="F224" s="21">
        <f>F204-Baseline!F204</f>
        <v>2.8453303282288944</v>
      </c>
      <c r="G224" s="21">
        <f>G204-Baseline!G204</f>
        <v>4.2769821963957124</v>
      </c>
      <c r="H224" s="21">
        <f>H204-Baseline!H204</f>
        <v>5.7147252089484502</v>
      </c>
      <c r="I224" s="21">
        <f>I204-Baseline!I204</f>
        <v>7.1593066860496606</v>
      </c>
      <c r="J224" s="21">
        <f>J204-Baseline!J204</f>
        <v>8.6109587728412791</v>
      </c>
      <c r="K224" s="21">
        <f>K204-Baseline!K204</f>
        <v>10.069364694711773</v>
      </c>
      <c r="L224" s="21">
        <f>L204-Baseline!L204</f>
        <v>11.535317614976112</v>
      </c>
      <c r="M224" s="21">
        <f>M204-Baseline!M204</f>
        <v>12.980551331367678</v>
      </c>
      <c r="N224" s="21">
        <f>N204-Baseline!N204</f>
        <v>14.401147891089186</v>
      </c>
      <c r="O224" s="21">
        <f>O204-Baseline!O204</f>
        <v>15.799024179486963</v>
      </c>
      <c r="P224" s="21">
        <f>P204-Baseline!P204</f>
        <v>17.175494345941328</v>
      </c>
      <c r="Q224" s="21">
        <f>Q204-Baseline!Q204</f>
        <v>18.531845505425533</v>
      </c>
      <c r="R224" s="21">
        <f>R204-Baseline!R204</f>
        <v>19.868288779165233</v>
      </c>
      <c r="S224" s="21">
        <f>S204-Baseline!S204</f>
        <v>21.185233864816244</v>
      </c>
      <c r="T224" s="21">
        <f>T204-Baseline!T204</f>
        <v>22.483955404296104</v>
      </c>
      <c r="U224" s="21">
        <f>U204-Baseline!U204</f>
        <v>23.765704637001193</v>
      </c>
      <c r="V224" s="21">
        <f>V204-Baseline!V204</f>
        <v>25.03238010795835</v>
      </c>
      <c r="W224" s="21">
        <f>W204-Baseline!W204</f>
        <v>26.2845332692862</v>
      </c>
      <c r="X224" s="21">
        <f>X204-Baseline!X204</f>
        <v>27.524047644265409</v>
      </c>
      <c r="Y224" s="21">
        <f>Y204-Baseline!Y204</f>
        <v>28.751403392564225</v>
      </c>
      <c r="Z224" s="21">
        <f>Z204-Baseline!Z204</f>
        <v>29.968458088122684</v>
      </c>
      <c r="AA224" s="21">
        <f>AA204-Baseline!AA204</f>
        <v>31.176379310818827</v>
      </c>
      <c r="AB224" s="21">
        <f>AB204-Baseline!AB204</f>
        <v>32.376321767099981</v>
      </c>
      <c r="AC224" s="21">
        <f>AC204-Baseline!AC204</f>
        <v>39.915783760224116</v>
      </c>
      <c r="AD224" s="21">
        <f>AD204-Baseline!AD204</f>
        <v>47.279912528085887</v>
      </c>
      <c r="AE224" s="21">
        <f>AE204-Baseline!AE204</f>
        <v>54.476047044775676</v>
      </c>
      <c r="AF224" s="21">
        <f>AF204-Baseline!AF204</f>
        <v>61.510980415525253</v>
      </c>
      <c r="AG224" s="21">
        <f>AG204-Baseline!AG204</f>
        <v>68.391334330155644</v>
      </c>
      <c r="AH224" s="21">
        <f>AH204-Baseline!AH204</f>
        <v>75.12357613695562</v>
      </c>
      <c r="AI224" s="21">
        <f>AI204-Baseline!AI204</f>
        <v>81.714044837315072</v>
      </c>
      <c r="AJ224" s="21">
        <f>AJ204-Baseline!AJ204</f>
        <v>88.199288280558946</v>
      </c>
      <c r="AK224" s="21">
        <f>AK204-Baseline!AK204</f>
        <v>94.584126586914863</v>
      </c>
      <c r="AL224" s="21">
        <f>AL204-Baseline!AL204</f>
        <v>100.87330729559187</v>
      </c>
      <c r="AM224" s="21">
        <f>AM204-Baseline!AM204</f>
        <v>107.07149973691109</v>
      </c>
      <c r="AN224" s="21">
        <f>AN204-Baseline!AN204</f>
        <v>113.18329123008465</v>
      </c>
      <c r="AO224" s="21">
        <f>AO204-Baseline!AO204</f>
        <v>119.21318740768082</v>
      </c>
      <c r="AP224" s="21">
        <f>AP204-Baseline!AP204</f>
        <v>125.16562276889663</v>
      </c>
      <c r="AQ224" s="21">
        <f>AQ204-Baseline!AQ204</f>
        <v>131.0449664702324</v>
      </c>
      <c r="AR224" s="21">
        <f>AR204-Baseline!AR204</f>
        <v>136.84424995235989</v>
      </c>
      <c r="AS224" s="21">
        <f>AS204-Baseline!AS204</f>
        <v>142.54336845146437</v>
      </c>
      <c r="AT224" s="21">
        <f>AT204-Baseline!AT204</f>
        <v>148.14574449707206</v>
      </c>
      <c r="AU224" s="21">
        <f>AU204-Baseline!AU204</f>
        <v>153.65471192224084</v>
      </c>
      <c r="AV224" s="21">
        <f>AV204-Baseline!AV204</f>
        <v>159.07351806734135</v>
      </c>
      <c r="AW224" s="21">
        <f>AW204-Baseline!AW204</f>
        <v>164.40532597501891</v>
      </c>
      <c r="AX224" s="21">
        <f>AX204-Baseline!AX204</f>
        <v>169.65321689602206</v>
      </c>
      <c r="AY224" s="21">
        <f>AY204-Baseline!AY204</f>
        <v>174.82019270809724</v>
      </c>
      <c r="AZ224" s="21">
        <f>AZ204-Baseline!AZ204</f>
        <v>179.90915434494173</v>
      </c>
      <c r="BA224" s="21">
        <f>BA204-Baseline!BA204</f>
        <v>184.92291509781421</v>
      </c>
      <c r="BB224" s="21">
        <f>BB204-Baseline!BB204</f>
        <v>189.86372026796619</v>
      </c>
    </row>
    <row r="225" spans="1:54" outlineLevel="2">
      <c r="A225" s="475"/>
      <c r="B225" s="150" t="s">
        <v>473</v>
      </c>
      <c r="C225" s="19"/>
      <c r="D225" s="135" t="s">
        <v>364</v>
      </c>
      <c r="E225" s="21">
        <f>E205-Baseline!E205</f>
        <v>1.3485516653383769</v>
      </c>
      <c r="F225" s="21">
        <f>F205-Baseline!F205</f>
        <v>2.7007470671644476</v>
      </c>
      <c r="G225" s="21">
        <f>G205-Baseline!G205</f>
        <v>4.0567415095440369</v>
      </c>
      <c r="H225" s="21">
        <f>H205-Baseline!H205</f>
        <v>5.4166950638092208</v>
      </c>
      <c r="I225" s="21">
        <f>I205-Baseline!I205</f>
        <v>6.7807727651391261</v>
      </c>
      <c r="J225" s="21">
        <f>J205-Baseline!J205</f>
        <v>8.149144816393477</v>
      </c>
      <c r="K225" s="21">
        <f>K205-Baseline!K205</f>
        <v>9.5219867992444573</v>
      </c>
      <c r="L225" s="21">
        <f>L205-Baseline!L205</f>
        <v>10.899479893311865</v>
      </c>
      <c r="M225" s="21">
        <f>M205-Baseline!M205</f>
        <v>12.253306347268582</v>
      </c>
      <c r="N225" s="21">
        <f>N205-Baseline!N205</f>
        <v>13.58006606049366</v>
      </c>
      <c r="O225" s="21">
        <f>O205-Baseline!O205</f>
        <v>14.881032059043511</v>
      </c>
      <c r="P225" s="21">
        <f>P205-Baseline!P205</f>
        <v>16.157447143589813</v>
      </c>
      <c r="Q225" s="21">
        <f>Q205-Baseline!Q205</f>
        <v>17.410525383943508</v>
      </c>
      <c r="R225" s="21">
        <f>R205-Baseline!R205</f>
        <v>18.639781083971467</v>
      </c>
      <c r="S225" s="21">
        <f>S205-Baseline!S205</f>
        <v>19.846136315535372</v>
      </c>
      <c r="T225" s="21">
        <f>T205-Baseline!T205</f>
        <v>21.030785586746081</v>
      </c>
      <c r="U225" s="21">
        <f>U205-Baseline!U205</f>
        <v>22.194898176949849</v>
      </c>
      <c r="V225" s="21">
        <f>V205-Baseline!V205</f>
        <v>23.339619554283924</v>
      </c>
      <c r="W225" s="21">
        <f>W205-Baseline!W205</f>
        <v>24.466072767379519</v>
      </c>
      <c r="X225" s="21">
        <f>X205-Baseline!X205</f>
        <v>25.575359813915028</v>
      </c>
      <c r="Y225" s="21">
        <f>Y205-Baseline!Y205</f>
        <v>26.668552210889136</v>
      </c>
      <c r="Z225" s="21">
        <f>Z205-Baseline!Z205</f>
        <v>27.746696175763308</v>
      </c>
      <c r="AA225" s="21">
        <f>AA205-Baseline!AA205</f>
        <v>28.810838754302502</v>
      </c>
      <c r="AB225" s="21">
        <f>AB205-Baseline!AB205</f>
        <v>29.862011185938563</v>
      </c>
      <c r="AC225" s="21">
        <f>AC205-Baseline!AC205</f>
        <v>36.882838665445206</v>
      </c>
      <c r="AD225" s="21">
        <f>AD205-Baseline!AD205</f>
        <v>43.718237142312539</v>
      </c>
      <c r="AE225" s="21">
        <f>AE205-Baseline!AE205</f>
        <v>50.37515988928201</v>
      </c>
      <c r="AF225" s="21">
        <f>AF205-Baseline!AF205</f>
        <v>56.860320414391197</v>
      </c>
      <c r="AG225" s="21">
        <f>AG205-Baseline!AG205</f>
        <v>63.180210650223586</v>
      </c>
      <c r="AH225" s="21">
        <f>AH205-Baseline!AH205</f>
        <v>69.341123544893705</v>
      </c>
      <c r="AI225" s="21">
        <f>AI205-Baseline!AI205</f>
        <v>75.349183381411976</v>
      </c>
      <c r="AJ225" s="21">
        <f>AJ205-Baseline!AJ205</f>
        <v>81.237859844973173</v>
      </c>
      <c r="AK225" s="21">
        <f>AK205-Baseline!AK205</f>
        <v>87.011665741695197</v>
      </c>
      <c r="AL225" s="21">
        <f>AL205-Baseline!AL205</f>
        <v>92.67501496330955</v>
      </c>
      <c r="AM225" s="21">
        <f>AM205-Baseline!AM205</f>
        <v>98.232227508713649</v>
      </c>
      <c r="AN225" s="21">
        <f>AN205-Baseline!AN205</f>
        <v>103.68753190896086</v>
      </c>
      <c r="AO225" s="21">
        <f>AO205-Baseline!AO205</f>
        <v>109.04506692029742</v>
      </c>
      <c r="AP225" s="21">
        <f>AP205-Baseline!AP205</f>
        <v>114.30888708927124</v>
      </c>
      <c r="AQ225" s="21">
        <f>AQ205-Baseline!AQ205</f>
        <v>119.48296670160565</v>
      </c>
      <c r="AR225" s="21">
        <f>AR205-Baseline!AR205</f>
        <v>124.56403487114757</v>
      </c>
      <c r="AS225" s="21">
        <f>AS205-Baseline!AS205</f>
        <v>129.54047593923065</v>
      </c>
      <c r="AT225" s="21">
        <f>AT205-Baseline!AT205</f>
        <v>134.41562098540066</v>
      </c>
      <c r="AU225" s="21">
        <f>AU205-Baseline!AU205</f>
        <v>139.19271063582286</v>
      </c>
      <c r="AV225" s="21">
        <f>AV205-Baseline!AV205</f>
        <v>143.87489761378831</v>
      </c>
      <c r="AW225" s="21">
        <f>AW205-Baseline!AW205</f>
        <v>148.46524922923993</v>
      </c>
      <c r="AX225" s="21">
        <f>AX205-Baseline!AX205</f>
        <v>152.96674985567714</v>
      </c>
      <c r="AY225" s="21">
        <f>AY205-Baseline!AY205</f>
        <v>157.3823033559481</v>
      </c>
      <c r="AZ225" s="21">
        <f>AZ205-Baseline!AZ205</f>
        <v>161.71471160756357</v>
      </c>
      <c r="BA225" s="21">
        <f>BA205-Baseline!BA205</f>
        <v>165.96668791557224</v>
      </c>
      <c r="BB225" s="21">
        <f>BB205-Baseline!BB205</f>
        <v>170.14053296616632</v>
      </c>
    </row>
    <row r="226" spans="1:54" outlineLevel="2">
      <c r="A226" s="476"/>
      <c r="B226" s="150" t="s">
        <v>474</v>
      </c>
      <c r="C226" s="19"/>
      <c r="D226" s="135" t="s">
        <v>364</v>
      </c>
      <c r="E226" s="21">
        <f>E206-Baseline!E206</f>
        <v>1.4910318443675934</v>
      </c>
      <c r="F226" s="21">
        <f>F206-Baseline!F206</f>
        <v>2.9900870157693111</v>
      </c>
      <c r="G226" s="21">
        <f>G206-Baseline!G206</f>
        <v>4.497481810484472</v>
      </c>
      <c r="H226" s="21">
        <f>H206-Baseline!H206</f>
        <v>6.0135437260569038</v>
      </c>
      <c r="I226" s="21">
        <f>I206-Baseline!I206</f>
        <v>7.5386119235866706</v>
      </c>
      <c r="J226" s="21">
        <f>J206-Baseline!J206</f>
        <v>9.0730377083037688</v>
      </c>
      <c r="K226" s="21">
        <f>K206-Baseline!K206</f>
        <v>10.61718502898184</v>
      </c>
      <c r="L226" s="21">
        <f>L206-Baseline!L206</f>
        <v>12.171430997264883</v>
      </c>
      <c r="M226" s="21">
        <f>M206-Baseline!M206</f>
        <v>13.707631741147251</v>
      </c>
      <c r="N226" s="21">
        <f>N206-Baseline!N206</f>
        <v>15.222594471598454</v>
      </c>
      <c r="O226" s="21">
        <f>O206-Baseline!O206</f>
        <v>16.717812928376716</v>
      </c>
      <c r="P226" s="21">
        <f>P206-Baseline!P206</f>
        <v>18.194759512811807</v>
      </c>
      <c r="Q226" s="21">
        <f>Q206-Baseline!Q206</f>
        <v>19.654887150867292</v>
      </c>
      <c r="R226" s="21">
        <f>R206-Baseline!R206</f>
        <v>21.097954404003204</v>
      </c>
      <c r="S226" s="21">
        <f>S206-Baseline!S206</f>
        <v>22.525091526676221</v>
      </c>
      <c r="T226" s="21">
        <f>T206-Baseline!T206</f>
        <v>23.937758772911728</v>
      </c>
      <c r="U226" s="21">
        <f>U206-Baseline!U206</f>
        <v>25.337401869599674</v>
      </c>
      <c r="V226" s="21">
        <f>V206-Baseline!V206</f>
        <v>26.725453876211759</v>
      </c>
      <c r="W226" s="21">
        <f>W206-Baseline!W206</f>
        <v>28.103337037554244</v>
      </c>
      <c r="X226" s="21">
        <f>X206-Baseline!X206</f>
        <v>29.472464631968364</v>
      </c>
      <c r="Y226" s="21">
        <f>Y206-Baseline!Y206</f>
        <v>30.834232041570708</v>
      </c>
      <c r="Z226" s="21">
        <f>Z206-Baseline!Z206</f>
        <v>32.190022453905961</v>
      </c>
      <c r="AA226" s="21">
        <f>AA206-Baseline!AA206</f>
        <v>33.541233532409841</v>
      </c>
      <c r="AB226" s="21">
        <f>AB206-Baseline!AB206</f>
        <v>34.889261346263929</v>
      </c>
      <c r="AC226" s="21">
        <f>AC206-Baseline!AC206</f>
        <v>42.944657675183592</v>
      </c>
      <c r="AD226" s="21">
        <f>AD206-Baseline!AD206</f>
        <v>50.834430509177785</v>
      </c>
      <c r="AE226" s="21">
        <f>AE206-Baseline!AE206</f>
        <v>58.56590393918087</v>
      </c>
      <c r="AF226" s="21">
        <f>AF206-Baseline!AF206</f>
        <v>66.146123552099169</v>
      </c>
      <c r="AG226" s="21">
        <f>AG206-Baseline!AG206</f>
        <v>73.581895643775894</v>
      </c>
      <c r="AH226" s="21">
        <f>AH206-Baseline!AH206</f>
        <v>80.879840138457084</v>
      </c>
      <c r="AI226" s="21">
        <f>AI206-Baseline!AI206</f>
        <v>88.046467176610221</v>
      </c>
      <c r="AJ226" s="21">
        <f>AJ206-Baseline!AJ206</f>
        <v>95.121353103970549</v>
      </c>
      <c r="AK226" s="21">
        <f>AK206-Baseline!AK206</f>
        <v>102.10963833943248</v>
      </c>
      <c r="AL226" s="21">
        <f>AL206-Baseline!AL206</f>
        <v>109.01638735037359</v>
      </c>
      <c r="AM226" s="21">
        <f>AM206-Baseline!AM206</f>
        <v>115.84659650080962</v>
      </c>
      <c r="AN226" s="21">
        <f>AN206-Baseline!AN206</f>
        <v>122.60519428871559</v>
      </c>
      <c r="AO226" s="21">
        <f>AO206-Baseline!AO206</f>
        <v>129.29703955987318</v>
      </c>
      <c r="AP226" s="21">
        <f>AP206-Baseline!AP206</f>
        <v>135.92693150394206</v>
      </c>
      <c r="AQ226" s="21">
        <f>AQ206-Baseline!AQ206</f>
        <v>142.4996149616089</v>
      </c>
      <c r="AR226" s="21">
        <f>AR206-Baseline!AR206</f>
        <v>149.00447708326089</v>
      </c>
      <c r="AS226" s="21">
        <f>AS206-Baseline!AS206</f>
        <v>155.41307369416654</v>
      </c>
      <c r="AT226" s="21">
        <f>AT206-Baseline!AT206</f>
        <v>161.72892292145835</v>
      </c>
      <c r="AU226" s="21">
        <f>AU206-Baseline!AU206</f>
        <v>167.95545510325172</v>
      </c>
      <c r="AV226" s="21">
        <f>AV206-Baseline!AV206</f>
        <v>174.09601503897852</v>
      </c>
      <c r="AW226" s="21">
        <f>AW206-Baseline!AW206</f>
        <v>180.15386421239864</v>
      </c>
      <c r="AX226" s="21">
        <f>AX206-Baseline!AX206</f>
        <v>186.13218312780492</v>
      </c>
      <c r="AY226" s="21">
        <f>AY206-Baseline!AY206</f>
        <v>192.03407363952076</v>
      </c>
      <c r="AZ226" s="21">
        <f>AZ206-Baseline!AZ206</f>
        <v>197.86253734658689</v>
      </c>
      <c r="BA226" s="21">
        <f>BA206-Baseline!BA206</f>
        <v>203.62048884864461</v>
      </c>
      <c r="BB226" s="21">
        <f>BB206-Baseline!BB206</f>
        <v>209.31012279242617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479</v>
      </c>
      <c r="C229" s="57"/>
      <c r="D229" s="56" t="s">
        <v>364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480</v>
      </c>
    </row>
    <row r="2" spans="1:19">
      <c r="A2" s="472" t="s">
        <v>481</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483</v>
      </c>
    </row>
    <row r="20" spans="1:19">
      <c r="A20" s="472" t="s">
        <v>484</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325</v>
      </c>
      <c r="B23" s="406"/>
      <c r="C23" s="406"/>
      <c r="D23" s="406"/>
      <c r="E23" s="406"/>
      <c r="F23" s="406"/>
      <c r="G23" s="406"/>
      <c r="H23" s="406"/>
      <c r="I23" s="406"/>
      <c r="J23" s="406"/>
      <c r="K23" s="406"/>
      <c r="L23" s="406"/>
      <c r="M23" s="406"/>
      <c r="N23" s="406"/>
      <c r="O23" s="406"/>
      <c r="P23" s="406"/>
      <c r="Q23" s="406"/>
      <c r="R23" s="406"/>
      <c r="S23" s="406"/>
    </row>
    <row r="24" spans="1:19">
      <c r="A24" s="158" t="s">
        <v>467</v>
      </c>
      <c r="B24" s="406"/>
      <c r="C24" s="406"/>
      <c r="D24" s="406"/>
      <c r="E24" s="406"/>
      <c r="F24" s="406"/>
      <c r="G24" s="406"/>
      <c r="H24" s="406"/>
      <c r="I24" s="406"/>
      <c r="J24" s="406"/>
      <c r="K24" s="406"/>
      <c r="L24" s="406"/>
      <c r="M24" s="406"/>
      <c r="N24" s="406"/>
      <c r="O24" s="406"/>
      <c r="P24" s="406"/>
      <c r="Q24" s="406"/>
      <c r="R24" s="406"/>
      <c r="S24" s="406"/>
    </row>
    <row r="25" spans="1:19">
      <c r="A25" s="159" t="s">
        <v>370</v>
      </c>
      <c r="B25" s="406"/>
      <c r="C25" s="406"/>
      <c r="D25" s="406"/>
      <c r="E25" s="406"/>
      <c r="F25" s="406"/>
      <c r="G25" s="406"/>
      <c r="H25" s="406"/>
      <c r="I25" s="406"/>
      <c r="J25" s="406"/>
      <c r="K25" s="406"/>
      <c r="L25" s="406"/>
      <c r="M25" s="406"/>
      <c r="N25" s="406"/>
      <c r="O25" s="406"/>
      <c r="P25" s="406"/>
      <c r="Q25" s="406"/>
      <c r="R25" s="406"/>
      <c r="S25" s="406"/>
    </row>
    <row r="26" spans="1:19">
      <c r="A26" s="159" t="s">
        <v>446</v>
      </c>
      <c r="B26" s="406"/>
      <c r="C26" s="406"/>
      <c r="D26" s="406"/>
      <c r="E26" s="406"/>
      <c r="F26" s="406"/>
      <c r="G26" s="406"/>
      <c r="H26" s="406"/>
      <c r="I26" s="406"/>
      <c r="J26" s="406"/>
      <c r="K26" s="406"/>
      <c r="L26" s="406"/>
      <c r="M26" s="406"/>
      <c r="N26" s="406"/>
      <c r="O26" s="406"/>
      <c r="P26" s="406"/>
      <c r="Q26" s="406"/>
      <c r="R26" s="406"/>
      <c r="S26" s="406"/>
    </row>
    <row r="27" spans="1:19">
      <c r="A27" s="159" t="s">
        <v>447</v>
      </c>
      <c r="B27" s="406"/>
      <c r="C27" s="406"/>
      <c r="D27" s="406"/>
      <c r="E27" s="406"/>
      <c r="F27" s="406"/>
      <c r="G27" s="406"/>
      <c r="H27" s="406"/>
      <c r="I27" s="406"/>
      <c r="J27" s="406"/>
      <c r="K27" s="406"/>
      <c r="L27" s="406"/>
      <c r="M27" s="406"/>
      <c r="N27" s="406"/>
      <c r="O27" s="406"/>
      <c r="P27" s="406"/>
      <c r="Q27" s="406"/>
      <c r="R27" s="406"/>
      <c r="S27" s="406"/>
    </row>
    <row r="31" spans="1:19">
      <c r="A31" s="4" t="s">
        <v>488</v>
      </c>
    </row>
    <row r="32" spans="1:19">
      <c r="A32" t="s">
        <v>489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7" t="s">
        <v>317</v>
      </c>
      <c r="J2" s="438"/>
      <c r="K2" s="438"/>
      <c r="L2" s="438"/>
      <c r="M2" s="438"/>
      <c r="N2" s="438"/>
      <c r="O2" s="438"/>
      <c r="P2" s="438"/>
      <c r="Q2" s="438"/>
      <c r="R2" s="438"/>
      <c r="S2" s="438"/>
      <c r="T2" s="438"/>
      <c r="U2" s="439"/>
    </row>
    <row r="3" spans="1:21" ht="13.5" customHeight="1" outlineLevel="1" thickBot="1">
      <c r="A3" s="3"/>
      <c r="B3" s="7"/>
      <c r="F3" s="24"/>
      <c r="G3" s="10"/>
      <c r="I3" s="440" t="s">
        <v>318</v>
      </c>
      <c r="J3" s="441"/>
      <c r="K3" s="441"/>
      <c r="L3" s="441"/>
      <c r="M3" s="441"/>
      <c r="N3" s="442"/>
      <c r="O3" s="1"/>
      <c r="P3" s="446" t="s">
        <v>319</v>
      </c>
      <c r="Q3" s="447"/>
      <c r="R3" s="447"/>
      <c r="S3" s="447"/>
      <c r="T3" s="447"/>
      <c r="U3" s="448"/>
    </row>
    <row r="4" spans="1:21" ht="56.25" customHeight="1" outlineLevel="1">
      <c r="A4" s="31" t="s">
        <v>151</v>
      </c>
      <c r="B4" s="86"/>
      <c r="E4" s="53" t="s">
        <v>320</v>
      </c>
      <c r="F4" s="91"/>
      <c r="G4" s="28"/>
      <c r="H4" s="10"/>
      <c r="I4" s="443"/>
      <c r="J4" s="444"/>
      <c r="K4" s="444"/>
      <c r="L4" s="444"/>
      <c r="M4" s="444"/>
      <c r="N4" s="445"/>
      <c r="P4" s="449"/>
      <c r="Q4" s="450"/>
      <c r="R4" s="450"/>
      <c r="S4" s="450"/>
      <c r="T4" s="450"/>
      <c r="U4" s="451"/>
    </row>
    <row r="5" spans="1:21" outlineLevel="1">
      <c r="A5" s="13" t="s">
        <v>321</v>
      </c>
      <c r="B5" s="88"/>
      <c r="E5" s="14"/>
      <c r="H5" s="10"/>
      <c r="I5" s="477"/>
      <c r="J5" s="464"/>
      <c r="K5" s="464"/>
      <c r="L5" s="464"/>
      <c r="M5" s="464"/>
      <c r="N5" s="465"/>
      <c r="P5" s="477"/>
      <c r="Q5" s="464"/>
      <c r="R5" s="464"/>
      <c r="S5" s="464"/>
      <c r="T5" s="464"/>
      <c r="U5" s="465"/>
    </row>
    <row r="6" spans="1:21" outlineLevel="1">
      <c r="A6" s="13" t="s">
        <v>324</v>
      </c>
      <c r="B6" s="88"/>
      <c r="E6" s="53" t="s">
        <v>326</v>
      </c>
      <c r="F6" s="90"/>
      <c r="H6" s="10"/>
      <c r="I6" s="466"/>
      <c r="J6" s="467"/>
      <c r="K6" s="467"/>
      <c r="L6" s="467"/>
      <c r="M6" s="467"/>
      <c r="N6" s="468"/>
      <c r="P6" s="466"/>
      <c r="Q6" s="467"/>
      <c r="R6" s="467"/>
      <c r="S6" s="467"/>
      <c r="T6" s="467"/>
      <c r="U6" s="468"/>
    </row>
    <row r="7" spans="1:21" outlineLevel="1">
      <c r="A7" s="13" t="s">
        <v>328</v>
      </c>
      <c r="B7" s="88"/>
      <c r="E7" s="14"/>
      <c r="H7" s="10"/>
      <c r="I7" s="466"/>
      <c r="J7" s="467"/>
      <c r="K7" s="467"/>
      <c r="L7" s="467"/>
      <c r="M7" s="467"/>
      <c r="N7" s="468"/>
      <c r="P7" s="466"/>
      <c r="Q7" s="467"/>
      <c r="R7" s="467"/>
      <c r="S7" s="467"/>
      <c r="T7" s="467"/>
      <c r="U7" s="468"/>
    </row>
    <row r="8" spans="1:21" ht="41" outlineLevel="1" thickBot="1">
      <c r="A8" s="34" t="s">
        <v>330</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14" outlineLevel="1" thickBot="1">
      <c r="A10" s="32" t="s">
        <v>332</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40.5" outlineLevel="1">
      <c r="A12" s="26" t="s">
        <v>333</v>
      </c>
      <c r="B12" s="26" t="s">
        <v>334</v>
      </c>
      <c r="C12" s="26" t="s">
        <v>335</v>
      </c>
      <c r="D12" s="26" t="s">
        <v>336</v>
      </c>
      <c r="E12" s="26" t="s">
        <v>337</v>
      </c>
      <c r="F12" s="26" t="s">
        <v>338</v>
      </c>
      <c r="G12" s="26" t="s">
        <v>339</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12.980551331367678</v>
      </c>
      <c r="D13" s="21">
        <f t="shared" ref="D13:D18" si="1">INDEX($E$205:$AW$205,1,MATCH($A13,$E$53:$BB$53,0))</f>
        <v>0</v>
      </c>
      <c r="E13" s="21">
        <f>D13-Baseline!D13</f>
        <v>12.253306347268582</v>
      </c>
      <c r="F13" s="21">
        <f t="shared" ref="F13:F18" si="2">INDEX($E$206:$AW$206,1,MATCH($A13,$E$53:$BB$53,0))</f>
        <v>0</v>
      </c>
      <c r="G13" s="21">
        <f>F13-Baseline!F13</f>
        <v>13.707631741147251</v>
      </c>
      <c r="I13" s="466"/>
      <c r="J13" s="467"/>
      <c r="K13" s="467"/>
      <c r="L13" s="467"/>
      <c r="M13" s="467"/>
      <c r="N13" s="468"/>
      <c r="P13" s="466"/>
      <c r="Q13" s="467"/>
      <c r="R13" s="467"/>
      <c r="S13" s="467"/>
      <c r="T13" s="467"/>
      <c r="U13" s="468"/>
    </row>
    <row r="14" spans="1:21" outlineLevel="1">
      <c r="A14" s="58">
        <v>2040</v>
      </c>
      <c r="B14" s="21">
        <f t="shared" si="0"/>
        <v>0</v>
      </c>
      <c r="C14" s="21">
        <f>B14-Baseline!B14</f>
        <v>19.868288779165233</v>
      </c>
      <c r="D14" s="21">
        <f t="shared" si="1"/>
        <v>0</v>
      </c>
      <c r="E14" s="21">
        <f>D14-Baseline!D14</f>
        <v>18.639781083971467</v>
      </c>
      <c r="F14" s="21">
        <f t="shared" si="2"/>
        <v>0</v>
      </c>
      <c r="G14" s="21">
        <f>F14-Baseline!F14</f>
        <v>21.097954404003204</v>
      </c>
      <c r="I14" s="466"/>
      <c r="J14" s="467"/>
      <c r="K14" s="467"/>
      <c r="L14" s="467"/>
      <c r="M14" s="467"/>
      <c r="N14" s="468"/>
      <c r="P14" s="466"/>
      <c r="Q14" s="467"/>
      <c r="R14" s="467"/>
      <c r="S14" s="467"/>
      <c r="T14" s="467"/>
      <c r="U14" s="468"/>
    </row>
    <row r="15" spans="1:21" outlineLevel="1">
      <c r="A15" s="58">
        <v>2045</v>
      </c>
      <c r="B15" s="21">
        <f t="shared" si="0"/>
        <v>0</v>
      </c>
      <c r="C15" s="21">
        <f>B15-Baseline!B15</f>
        <v>26.2845332692862</v>
      </c>
      <c r="D15" s="21">
        <f t="shared" si="1"/>
        <v>0</v>
      </c>
      <c r="E15" s="21">
        <f>D15-Baseline!D15</f>
        <v>24.466072767379519</v>
      </c>
      <c r="F15" s="21">
        <f t="shared" si="2"/>
        <v>0</v>
      </c>
      <c r="G15" s="21">
        <f>F15-Baseline!F15</f>
        <v>28.103337037554244</v>
      </c>
      <c r="I15" s="466"/>
      <c r="J15" s="467"/>
      <c r="K15" s="467"/>
      <c r="L15" s="467"/>
      <c r="M15" s="467"/>
      <c r="N15" s="468"/>
      <c r="P15" s="466"/>
      <c r="Q15" s="467"/>
      <c r="R15" s="467"/>
      <c r="S15" s="467"/>
      <c r="T15" s="467"/>
      <c r="U15" s="468"/>
    </row>
    <row r="16" spans="1:21" outlineLevel="1">
      <c r="A16" s="58">
        <v>2050</v>
      </c>
      <c r="B16" s="21">
        <f t="shared" si="0"/>
        <v>0</v>
      </c>
      <c r="C16" s="21">
        <f>B16-Baseline!B16</f>
        <v>32.376321767099981</v>
      </c>
      <c r="D16" s="21">
        <f t="shared" si="1"/>
        <v>0</v>
      </c>
      <c r="E16" s="21">
        <f>D16-Baseline!D16</f>
        <v>29.862011185938563</v>
      </c>
      <c r="F16" s="21">
        <f t="shared" si="2"/>
        <v>0</v>
      </c>
      <c r="G16" s="21">
        <f>F16-Baseline!F16</f>
        <v>34.889261346263929</v>
      </c>
      <c r="I16" s="466"/>
      <c r="J16" s="467"/>
      <c r="K16" s="467"/>
      <c r="L16" s="467"/>
      <c r="M16" s="467"/>
      <c r="N16" s="468"/>
      <c r="P16" s="466"/>
      <c r="Q16" s="467"/>
      <c r="R16" s="467"/>
      <c r="S16" s="467"/>
      <c r="T16" s="467"/>
      <c r="U16" s="468"/>
    </row>
    <row r="17" spans="1:21" outlineLevel="1">
      <c r="A17" s="58">
        <v>2060</v>
      </c>
      <c r="B17" s="21">
        <f t="shared" si="0"/>
        <v>0</v>
      </c>
      <c r="C17" s="21">
        <f>B17-Baseline!B17</f>
        <v>100.87330729559187</v>
      </c>
      <c r="D17" s="21">
        <f t="shared" si="1"/>
        <v>0</v>
      </c>
      <c r="E17" s="21">
        <f>D17-Baseline!D17</f>
        <v>92.67501496330955</v>
      </c>
      <c r="F17" s="21">
        <f t="shared" si="2"/>
        <v>0</v>
      </c>
      <c r="G17" s="21">
        <f>F17-Baseline!F17</f>
        <v>109.01638735037359</v>
      </c>
      <c r="I17" s="466"/>
      <c r="J17" s="467"/>
      <c r="K17" s="467"/>
      <c r="L17" s="467"/>
      <c r="M17" s="467"/>
      <c r="N17" s="468"/>
      <c r="P17" s="466"/>
      <c r="Q17" s="467"/>
      <c r="R17" s="467"/>
      <c r="S17" s="467"/>
      <c r="T17" s="467"/>
      <c r="U17" s="468"/>
    </row>
    <row r="18" spans="1:21" outlineLevel="1">
      <c r="A18" s="58">
        <v>2070</v>
      </c>
      <c r="B18" s="21">
        <f t="shared" si="0"/>
        <v>0</v>
      </c>
      <c r="C18" s="21">
        <f>B18-Baseline!B18</f>
        <v>159.07351806734135</v>
      </c>
      <c r="D18" s="21">
        <f t="shared" si="1"/>
        <v>0</v>
      </c>
      <c r="E18" s="21">
        <f>D18-Baseline!D18</f>
        <v>143.87489761378831</v>
      </c>
      <c r="F18" s="21">
        <f t="shared" si="2"/>
        <v>0</v>
      </c>
      <c r="G18" s="21">
        <f>F18-Baseline!F18</f>
        <v>174.09601503897852</v>
      </c>
      <c r="I18" s="469"/>
      <c r="J18" s="470"/>
      <c r="K18" s="470"/>
      <c r="L18" s="470"/>
      <c r="M18" s="470"/>
      <c r="N18" s="471"/>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340</v>
      </c>
      <c r="B20" s="55">
        <f>Baseline!B20</f>
        <v>0.33700000000000002</v>
      </c>
      <c r="E20" s="154"/>
      <c r="I20" s="461" t="s">
        <v>341</v>
      </c>
      <c r="J20" s="462"/>
      <c r="K20" s="462"/>
      <c r="L20" s="462"/>
      <c r="M20" s="462"/>
      <c r="N20" s="463"/>
      <c r="P20" s="461" t="s">
        <v>342</v>
      </c>
      <c r="Q20" s="462"/>
      <c r="R20" s="462"/>
      <c r="S20" s="462"/>
      <c r="T20" s="462"/>
      <c r="U20" s="463"/>
    </row>
    <row r="21" spans="1:21" ht="12.75" customHeight="1" outlineLevel="1">
      <c r="A21" s="154"/>
      <c r="B21" s="155"/>
      <c r="I21" s="477"/>
      <c r="J21" s="464"/>
      <c r="K21" s="464"/>
      <c r="L21" s="464"/>
      <c r="M21" s="464"/>
      <c r="N21" s="465"/>
      <c r="P21" s="477"/>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344</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345</v>
      </c>
      <c r="I24" s="466"/>
      <c r="J24" s="467"/>
      <c r="K24" s="467"/>
      <c r="L24" s="467"/>
      <c r="M24" s="467"/>
      <c r="N24" s="468"/>
      <c r="P24" s="466"/>
      <c r="Q24" s="467"/>
      <c r="R24" s="467"/>
      <c r="S24" s="467"/>
      <c r="T24" s="467"/>
      <c r="U24" s="468"/>
    </row>
    <row r="25" spans="1:21" ht="14" outlineLevel="1" thickBot="1">
      <c r="B25" s="30" t="s">
        <v>346</v>
      </c>
      <c r="C25" s="30" t="s">
        <v>346</v>
      </c>
      <c r="D25" s="30" t="s">
        <v>346</v>
      </c>
      <c r="E25" s="30" t="s">
        <v>346</v>
      </c>
      <c r="F25" s="30" t="s">
        <v>346</v>
      </c>
      <c r="G25" s="30" t="s">
        <v>346</v>
      </c>
      <c r="I25" s="466"/>
      <c r="J25" s="467"/>
      <c r="K25" s="467"/>
      <c r="L25" s="467"/>
      <c r="M25" s="467"/>
      <c r="N25" s="468"/>
      <c r="P25" s="466"/>
      <c r="Q25" s="467"/>
      <c r="R25" s="467"/>
      <c r="S25" s="467"/>
      <c r="T25" s="467"/>
      <c r="U25" s="468"/>
    </row>
    <row r="26" spans="1:21" outlineLevel="1">
      <c r="A26" s="54" t="s">
        <v>347</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348</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4" outlineLevel="1" thickBot="1">
      <c r="A29" s="154"/>
      <c r="B29" s="248"/>
      <c r="C29" s="248"/>
      <c r="D29" s="248"/>
      <c r="E29" s="248"/>
      <c r="F29" s="248"/>
      <c r="G29" s="248"/>
      <c r="I29" s="466"/>
      <c r="J29" s="467"/>
      <c r="K29" s="467"/>
      <c r="L29" s="467"/>
      <c r="M29" s="467"/>
      <c r="N29" s="468"/>
      <c r="P29" s="466"/>
      <c r="Q29" s="467"/>
      <c r="R29" s="467"/>
      <c r="S29" s="467"/>
      <c r="T29" s="467"/>
      <c r="U29" s="468"/>
    </row>
    <row r="30" spans="1:21" ht="14" outlineLevel="1" thickBot="1">
      <c r="A30" s="308"/>
      <c r="B30" s="309" t="s">
        <v>349</v>
      </c>
      <c r="C30" s="310" t="s">
        <v>350</v>
      </c>
      <c r="D30" s="413" t="s">
        <v>306</v>
      </c>
      <c r="E30" s="414"/>
      <c r="F30" s="414"/>
      <c r="G30" s="415"/>
      <c r="I30" s="466"/>
      <c r="J30" s="467"/>
      <c r="K30" s="467"/>
      <c r="L30" s="467"/>
      <c r="M30" s="467"/>
      <c r="N30" s="468"/>
      <c r="P30" s="466"/>
      <c r="Q30" s="467"/>
      <c r="R30" s="467"/>
      <c r="S30" s="467"/>
      <c r="T30" s="467"/>
      <c r="U30" s="468"/>
    </row>
    <row r="31" spans="1:21" outlineLevel="1">
      <c r="A31" s="433" t="s">
        <v>351</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4"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354</v>
      </c>
    </row>
    <row r="49" spans="1:54" ht="15" outlineLevel="1">
      <c r="A49" s="12"/>
    </row>
    <row r="50" spans="1:54" ht="14" outlineLevel="1" thickBot="1">
      <c r="A50" s="4" t="s">
        <v>355</v>
      </c>
    </row>
    <row r="51" spans="1:54" outlineLevel="2">
      <c r="B51" s="19"/>
      <c r="C51" s="19"/>
      <c r="D51" s="19"/>
      <c r="E51" s="420" t="s">
        <v>253</v>
      </c>
      <c r="F51" s="408"/>
      <c r="G51" s="408"/>
      <c r="H51" s="408"/>
      <c r="I51" s="408"/>
      <c r="J51" s="408" t="s">
        <v>254</v>
      </c>
      <c r="K51" s="408"/>
      <c r="L51" s="408"/>
      <c r="M51" s="408"/>
      <c r="N51" s="408"/>
      <c r="O51" s="408" t="s">
        <v>255</v>
      </c>
      <c r="P51" s="408"/>
      <c r="Q51" s="408"/>
      <c r="R51" s="408"/>
      <c r="S51" s="408"/>
      <c r="T51" s="408" t="s">
        <v>256</v>
      </c>
      <c r="U51" s="408"/>
      <c r="V51" s="408"/>
      <c r="W51" s="408"/>
      <c r="X51" s="408"/>
      <c r="Y51" s="408" t="s">
        <v>356</v>
      </c>
      <c r="Z51" s="408"/>
      <c r="AA51" s="408"/>
      <c r="AB51" s="408"/>
      <c r="AC51" s="408"/>
      <c r="AD51" s="408" t="s">
        <v>357</v>
      </c>
      <c r="AE51" s="408"/>
      <c r="AF51" s="408"/>
      <c r="AG51" s="408"/>
      <c r="AH51" s="408"/>
      <c r="AI51" s="408" t="s">
        <v>358</v>
      </c>
      <c r="AJ51" s="408"/>
      <c r="AK51" s="408"/>
      <c r="AL51" s="408"/>
      <c r="AM51" s="408"/>
      <c r="AN51" s="408" t="s">
        <v>359</v>
      </c>
      <c r="AO51" s="408"/>
      <c r="AP51" s="408"/>
      <c r="AQ51" s="408"/>
      <c r="AR51" s="408"/>
      <c r="AS51" s="408" t="s">
        <v>360</v>
      </c>
      <c r="AT51" s="408"/>
      <c r="AU51" s="408"/>
      <c r="AV51" s="408"/>
      <c r="AW51" s="408"/>
      <c r="AX51" s="408" t="s">
        <v>361</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349</v>
      </c>
      <c r="C53" s="19" t="s">
        <v>362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363</v>
      </c>
      <c r="B54" s="127"/>
      <c r="C54" s="127"/>
      <c r="D54" s="124" t="s">
        <v>364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364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364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364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364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364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364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364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364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364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365</v>
      </c>
      <c r="C64" s="296" t="s">
        <v>366</v>
      </c>
      <c r="D64" s="123" t="s">
        <v>364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367</v>
      </c>
      <c r="B66" s="266"/>
      <c r="C66" s="267"/>
      <c r="D66" s="268" t="s">
        <v>364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364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364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364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364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368</v>
      </c>
      <c r="C71" s="123"/>
      <c r="D71" s="270" t="s">
        <v>364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369</v>
      </c>
      <c r="B75" s="127" t="s">
        <v>370</v>
      </c>
      <c r="C75" s="274"/>
      <c r="D75" s="124" t="s">
        <v>364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364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371</v>
      </c>
      <c r="C77" s="271"/>
      <c r="D77" s="123" t="s">
        <v>364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372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373</v>
      </c>
      <c r="C81" s="6" t="s">
        <v>374</v>
      </c>
      <c r="D81" t="s">
        <v>375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376</v>
      </c>
      <c r="C82" t="s">
        <v>377</v>
      </c>
      <c r="D82" t="s">
        <v>364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378</v>
      </c>
      <c r="C83" t="s">
        <v>379</v>
      </c>
      <c r="D83" t="s">
        <v>364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380</v>
      </c>
      <c r="C84" t="s">
        <v>381</v>
      </c>
      <c r="D84" t="s">
        <v>364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382</v>
      </c>
      <c r="C85" t="s">
        <v>383</v>
      </c>
      <c r="D85" t="s">
        <v>364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384</v>
      </c>
      <c r="C86" t="s">
        <v>385</v>
      </c>
      <c r="D86" t="s">
        <v>364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386</v>
      </c>
      <c r="C87" t="s">
        <v>387</v>
      </c>
      <c r="D87" t="s">
        <v>364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388</v>
      </c>
      <c r="C88" t="s">
        <v>389</v>
      </c>
      <c r="D88" t="s">
        <v>364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390</v>
      </c>
      <c r="C89" t="s">
        <v>391</v>
      </c>
      <c r="D89" t="s">
        <v>364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392</v>
      </c>
      <c r="C90" t="s">
        <v>393</v>
      </c>
      <c r="D90" t="s">
        <v>364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394</v>
      </c>
      <c r="C91" t="s">
        <v>395</v>
      </c>
      <c r="D91" t="s">
        <v>364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396</v>
      </c>
      <c r="C92" t="s">
        <v>397</v>
      </c>
      <c r="D92" t="s">
        <v>364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398</v>
      </c>
      <c r="C93" t="s">
        <v>399</v>
      </c>
      <c r="D93" t="s">
        <v>364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400</v>
      </c>
      <c r="C94" t="s">
        <v>401</v>
      </c>
      <c r="D94" t="s">
        <v>364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402</v>
      </c>
      <c r="C95" t="s">
        <v>403</v>
      </c>
      <c r="D95" t="s">
        <v>364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404</v>
      </c>
      <c r="C96" t="s">
        <v>405</v>
      </c>
      <c r="D96" t="s">
        <v>364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406</v>
      </c>
      <c r="C97" t="s">
        <v>407</v>
      </c>
      <c r="D97" t="s">
        <v>364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408</v>
      </c>
      <c r="C98" t="s">
        <v>409</v>
      </c>
      <c r="D98" t="s">
        <v>364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410</v>
      </c>
      <c r="C99" t="s">
        <v>411</v>
      </c>
      <c r="D99" t="s">
        <v>364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412</v>
      </c>
      <c r="C100" t="s">
        <v>413</v>
      </c>
      <c r="D100" t="s">
        <v>364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414</v>
      </c>
      <c r="C101" t="s">
        <v>415</v>
      </c>
      <c r="D101" t="s">
        <v>364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416</v>
      </c>
      <c r="C102" t="s">
        <v>417</v>
      </c>
      <c r="D102" t="s">
        <v>364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418</v>
      </c>
      <c r="C103" t="s">
        <v>419</v>
      </c>
      <c r="D103" t="s">
        <v>364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420</v>
      </c>
      <c r="C104" t="s">
        <v>421</v>
      </c>
      <c r="D104" t="s">
        <v>364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422</v>
      </c>
      <c r="C105" t="s">
        <v>423</v>
      </c>
      <c r="D105" t="s">
        <v>364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424</v>
      </c>
      <c r="C106" t="s">
        <v>425</v>
      </c>
      <c r="D106" t="s">
        <v>364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426</v>
      </c>
      <c r="C107" t="s">
        <v>427</v>
      </c>
      <c r="D107" t="s">
        <v>364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494</v>
      </c>
      <c r="C108" t="s">
        <v>495</v>
      </c>
      <c r="D108" t="s">
        <v>364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496</v>
      </c>
      <c r="C109" t="s">
        <v>497</v>
      </c>
      <c r="D109" t="s">
        <v>364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498</v>
      </c>
      <c r="C110" t="s">
        <v>499</v>
      </c>
      <c r="D110" t="s">
        <v>364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500</v>
      </c>
      <c r="C111" t="s">
        <v>501</v>
      </c>
      <c r="D111" t="s">
        <v>364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502</v>
      </c>
      <c r="C112" t="s">
        <v>503</v>
      </c>
      <c r="D112" t="s">
        <v>364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504</v>
      </c>
      <c r="C113" t="s">
        <v>505</v>
      </c>
      <c r="D113" t="s">
        <v>364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506</v>
      </c>
      <c r="C114" t="s">
        <v>507</v>
      </c>
      <c r="D114" t="s">
        <v>364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508</v>
      </c>
      <c r="C115" t="s">
        <v>509</v>
      </c>
      <c r="D115" t="s">
        <v>364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510</v>
      </c>
      <c r="C116" t="s">
        <v>511</v>
      </c>
      <c r="D116" t="s">
        <v>364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512</v>
      </c>
      <c r="C117" t="s">
        <v>513</v>
      </c>
      <c r="D117" t="s">
        <v>364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514</v>
      </c>
      <c r="C118" t="s">
        <v>515</v>
      </c>
      <c r="D118" t="s">
        <v>364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516</v>
      </c>
      <c r="C119" t="s">
        <v>517</v>
      </c>
      <c r="D119" t="s">
        <v>364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518</v>
      </c>
      <c r="C120" t="s">
        <v>519</v>
      </c>
      <c r="D120" t="s">
        <v>364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520</v>
      </c>
      <c r="C121" t="s">
        <v>521</v>
      </c>
      <c r="D121" t="s">
        <v>364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522</v>
      </c>
      <c r="C122" t="s">
        <v>523</v>
      </c>
      <c r="D122" t="s">
        <v>364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524</v>
      </c>
      <c r="C123" t="s">
        <v>525</v>
      </c>
      <c r="D123" t="s">
        <v>364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526</v>
      </c>
      <c r="C124" t="s">
        <v>527</v>
      </c>
      <c r="D124" t="s">
        <v>364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528</v>
      </c>
      <c r="C125" t="s">
        <v>529</v>
      </c>
      <c r="D125" t="s">
        <v>364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530</v>
      </c>
      <c r="C126" t="s">
        <v>531</v>
      </c>
      <c r="D126" t="s">
        <v>364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532</v>
      </c>
      <c r="C127" t="s">
        <v>533</v>
      </c>
      <c r="D127" t="s">
        <v>364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428</v>
      </c>
      <c r="C128" t="s">
        <v>429</v>
      </c>
      <c r="D128" t="s">
        <v>364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430</v>
      </c>
      <c r="C129" t="s">
        <v>431</v>
      </c>
      <c r="D129" t="s">
        <v>364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432</v>
      </c>
      <c r="C130" t="s">
        <v>433</v>
      </c>
      <c r="D130" t="s">
        <v>364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434</v>
      </c>
      <c r="C131" t="s">
        <v>435</v>
      </c>
      <c r="D131" t="s">
        <v>364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436</v>
      </c>
      <c r="C132" t="s">
        <v>437</v>
      </c>
      <c r="D132" t="s">
        <v>364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438</v>
      </c>
      <c r="C133" s="7" t="s">
        <v>439</v>
      </c>
      <c r="D133" s="7" t="s">
        <v>364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440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441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442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443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444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445</v>
      </c>
      <c r="B143" s="135" t="s">
        <v>265</v>
      </c>
      <c r="C143" s="135" t="s">
        <v>370</v>
      </c>
      <c r="D143" s="135" t="s">
        <v>364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265</v>
      </c>
      <c r="C144" s="135"/>
      <c r="D144" s="135" t="s">
        <v>364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265</v>
      </c>
      <c r="C145" s="135"/>
      <c r="D145" s="135" t="s">
        <v>364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268</v>
      </c>
      <c r="C146" s="135" t="s">
        <v>446</v>
      </c>
      <c r="D146" s="135" t="s">
        <v>364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268</v>
      </c>
      <c r="C147" s="135" t="s">
        <v>447</v>
      </c>
      <c r="D147" s="135" t="s">
        <v>364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268</v>
      </c>
      <c r="C148" s="135"/>
      <c r="D148" s="135" t="s">
        <v>364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268</v>
      </c>
      <c r="C149" s="135"/>
      <c r="D149" s="135" t="s">
        <v>364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271</v>
      </c>
      <c r="C150" s="315" t="s">
        <v>448</v>
      </c>
      <c r="D150" s="135" t="s">
        <v>364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271</v>
      </c>
      <c r="C151" s="315" t="s">
        <v>449</v>
      </c>
      <c r="D151" s="135" t="s">
        <v>364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271</v>
      </c>
      <c r="C152" s="315" t="s">
        <v>450</v>
      </c>
      <c r="D152" s="135" t="s">
        <v>364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451</v>
      </c>
      <c r="C153" s="135"/>
      <c r="D153" s="135" t="s">
        <v>364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451</v>
      </c>
      <c r="C154" s="135"/>
      <c r="D154" s="135" t="s">
        <v>364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355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444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452</v>
      </c>
      <c r="B158" s="135" t="s">
        <v>265</v>
      </c>
      <c r="C158" s="315" t="s">
        <v>370</v>
      </c>
      <c r="D158" s="135" t="s">
        <v>453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265</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265</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268</v>
      </c>
      <c r="C161" s="315" t="s">
        <v>446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268</v>
      </c>
      <c r="C162" s="315" t="s">
        <v>447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268</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268</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451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451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451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451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451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456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457</v>
      </c>
      <c r="B172" s="135" t="s">
        <v>265</v>
      </c>
      <c r="C172" s="135" t="s">
        <v>370</v>
      </c>
      <c r="D172" s="135" t="s">
        <v>364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265</v>
      </c>
      <c r="C173" s="135"/>
      <c r="D173" s="135" t="s">
        <v>364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265</v>
      </c>
      <c r="C174" s="135"/>
      <c r="D174" s="135" t="s">
        <v>364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458</v>
      </c>
      <c r="B176" s="135" t="s">
        <v>265</v>
      </c>
      <c r="C176" s="135" t="s">
        <v>370</v>
      </c>
      <c r="D176" s="135" t="s">
        <v>364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265</v>
      </c>
      <c r="C177" s="135"/>
      <c r="D177" s="135" t="s">
        <v>364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265</v>
      </c>
      <c r="C178" s="135"/>
      <c r="D178" s="135" t="s">
        <v>364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459</v>
      </c>
      <c r="B182" s="19"/>
      <c r="C182" s="19"/>
      <c r="D182" s="19"/>
      <c r="E182" s="15"/>
    </row>
    <row r="183" spans="1:54" ht="15" outlineLevel="1">
      <c r="A183" s="12"/>
      <c r="B183" s="19"/>
      <c r="C183" s="19"/>
      <c r="D183" s="19"/>
      <c r="E183" s="15"/>
    </row>
    <row r="184" spans="1:54" s="4" customFormat="1" outlineLevel="1">
      <c r="A184" s="4" t="s">
        <v>460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461</v>
      </c>
      <c r="B186" s="150" t="s">
        <v>462</v>
      </c>
      <c r="C186" s="6" t="s">
        <v>463</v>
      </c>
      <c r="D186" s="10" t="s">
        <v>375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464</v>
      </c>
      <c r="C187" s="6" t="s">
        <v>465</v>
      </c>
      <c r="D187" s="10" t="s">
        <v>375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466</v>
      </c>
      <c r="B190" s="150" t="s">
        <v>325</v>
      </c>
      <c r="C190" s="19"/>
      <c r="D190" s="135" t="s">
        <v>364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467</v>
      </c>
      <c r="C191" s="19"/>
      <c r="D191" s="135" t="s">
        <v>364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536</v>
      </c>
      <c r="C192" s="19"/>
      <c r="D192" s="135" t="s">
        <v>364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468</v>
      </c>
      <c r="C193" s="19"/>
      <c r="D193" s="135" t="s">
        <v>364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469</v>
      </c>
      <c r="C194" s="19"/>
      <c r="D194" s="135" t="s">
        <v>364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470</v>
      </c>
      <c r="C195" s="19"/>
      <c r="D195" s="135" t="s">
        <v>364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268</v>
      </c>
      <c r="C196" s="19"/>
      <c r="D196" s="135" t="s">
        <v>364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271</v>
      </c>
      <c r="C197" s="19"/>
      <c r="D197" s="135" t="s">
        <v>364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451</v>
      </c>
      <c r="C198" s="19"/>
      <c r="D198" s="135" t="s">
        <v>364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471</v>
      </c>
      <c r="B200" s="150" t="s">
        <v>472</v>
      </c>
      <c r="C200" s="19"/>
      <c r="D200" s="135" t="s">
        <v>364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473</v>
      </c>
      <c r="C201" s="19"/>
      <c r="D201" s="135" t="s">
        <v>364</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474</v>
      </c>
      <c r="C202" s="19"/>
      <c r="D202" s="135" t="s">
        <v>364</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475</v>
      </c>
      <c r="B204" s="150" t="s">
        <v>476</v>
      </c>
      <c r="C204" s="19"/>
      <c r="D204" s="135" t="s">
        <v>364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477</v>
      </c>
      <c r="C205" s="19"/>
      <c r="D205" s="135" t="s">
        <v>364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478</v>
      </c>
      <c r="C206" s="19"/>
      <c r="D206" s="135" t="s">
        <v>364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537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466</v>
      </c>
      <c r="B210" s="150" t="s">
        <v>538</v>
      </c>
      <c r="C210" s="19"/>
      <c r="D210" s="135" t="s">
        <v>364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467</v>
      </c>
      <c r="C211" s="19"/>
      <c r="D211" s="135" t="s">
        <v>364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536</v>
      </c>
      <c r="C212" s="19"/>
      <c r="D212" s="135" t="s">
        <v>364</v>
      </c>
      <c r="E212" s="21">
        <f>E192-Baseline!E192</f>
        <v>2.3857899157375795E-2</v>
      </c>
      <c r="F212" s="21">
        <f>F77*F186-Baseline!F77*Baseline!F186</f>
        <v>2.4222380353972721E-2</v>
      </c>
      <c r="G212" s="21">
        <f>G77*G186-Baseline!G77*Baseline!G186</f>
        <v>2.4596714102776703E-2</v>
      </c>
      <c r="H212" s="21">
        <f>H77*H186-Baseline!H77*Baseline!H186</f>
        <v>2.4981160102195119E-2</v>
      </c>
      <c r="I212" s="21">
        <f>I77*I186-Baseline!I77*Baseline!I186</f>
        <v>2.5375984908721748E-2</v>
      </c>
      <c r="J212" s="21">
        <f>J77*J186-Baseline!J77*Baseline!J186</f>
        <v>2.57814621177892E-2</v>
      </c>
      <c r="K212" s="21">
        <f>K77*K186-Baseline!K77*Baseline!K186</f>
        <v>2.619787254939877E-2</v>
      </c>
      <c r="L212" s="21">
        <f>L77*L186-Baseline!L77*Baseline!L186</f>
        <v>2.6625504438654107E-2</v>
      </c>
      <c r="M212" s="21">
        <f>M77*M186-Baseline!M77*Baseline!M186</f>
        <v>2.706021260567806E-2</v>
      </c>
      <c r="N212" s="21">
        <f>N77*N186-Baseline!N77*Baseline!N186</f>
        <v>2.7506187720998859E-2</v>
      </c>
      <c r="O212" s="21">
        <f>O77*O186-Baseline!O77*Baseline!O186</f>
        <v>2.7964468847111786E-2</v>
      </c>
      <c r="P212" s="21">
        <f>P77*P186-Baseline!P77*Baseline!P186</f>
        <v>2.8435370020722779E-2</v>
      </c>
      <c r="Q212" s="21">
        <f>Q77*Q186-Baseline!Q77*Baseline!Q186</f>
        <v>2.8919213922905262E-2</v>
      </c>
      <c r="R212" s="21">
        <f>R77*R186-Baseline!R77*Baseline!R186</f>
        <v>2.9415748994900778E-2</v>
      </c>
      <c r="S212" s="21">
        <f>S77*S186-Baseline!S77*Baseline!S186</f>
        <v>2.9925826219735094E-2</v>
      </c>
      <c r="T212" s="21">
        <f>T77*T186-Baseline!T77*Baseline!T186</f>
        <v>3.044989103807717E-2</v>
      </c>
      <c r="U212" s="21">
        <f>U77*U186-Baseline!U77*Baseline!U186</f>
        <v>3.0988302160842276E-2</v>
      </c>
      <c r="V212" s="21">
        <f>V77*V186-Baseline!V77*Baseline!V186</f>
        <v>3.154142811237768E-2</v>
      </c>
      <c r="W212" s="21">
        <f>W77*W186-Baseline!W77*Baseline!W186</f>
        <v>3.2109647477734982E-2</v>
      </c>
      <c r="X212" s="21">
        <f>X77*X186-Baseline!X77*Baseline!X186</f>
        <v>3.269334915686449E-2</v>
      </c>
      <c r="Y212" s="21">
        <f>Y77*Y186-Baseline!Y77*Baseline!Y186</f>
        <v>3.3292932625900912E-2</v>
      </c>
      <c r="Z212" s="21">
        <f>Z77*Z186-Baseline!Z77*Baseline!Z186</f>
        <v>3.3908808205714423E-2</v>
      </c>
      <c r="AA212" s="21">
        <f>AA77*AA186-Baseline!AA77*Baseline!AA186</f>
        <v>3.4541397337906524E-2</v>
      </c>
      <c r="AB212" s="21">
        <f>AB77*AB186-Baseline!AB77*Baseline!AB186</f>
        <v>3.5191132868435081E-2</v>
      </c>
      <c r="AC212" s="21">
        <f>AC77*AC186-Baseline!AC77*Baseline!AC186</f>
        <v>0.12090967146331037</v>
      </c>
      <c r="AD212" s="21">
        <f>AD77*AD186-Baseline!AD77*Baseline!AD186</f>
        <v>0.12149130794799393</v>
      </c>
      <c r="AE212" s="21">
        <f>AE77*AE186-Baseline!AE77*Baseline!AE186</f>
        <v>0.12209256492162078</v>
      </c>
      <c r="AF212" s="21">
        <f>AF77*AF186-Baseline!AF77*Baseline!AF186</f>
        <v>0.12271388858832769</v>
      </c>
      <c r="AG212" s="21">
        <f>AG77*AG186-Baseline!AG77*Baseline!AG186</f>
        <v>0.12335573928638449</v>
      </c>
      <c r="AH212" s="21">
        <f>AH77*AH186-Baseline!AH77*Baseline!AH186</f>
        <v>0.12401859178151739</v>
      </c>
      <c r="AI212" s="21">
        <f>AI77*AI186-Baseline!AI77*Baseline!AI186</f>
        <v>0.12470293557066839</v>
      </c>
      <c r="AJ212" s="21">
        <f>AJ77*AJ186-Baseline!AJ77*Baseline!AJ186</f>
        <v>0.12601805808567756</v>
      </c>
      <c r="AK212" s="21">
        <f>AK77*AK186-Baseline!AK77*Baseline!AK186</f>
        <v>0.12736574504849613</v>
      </c>
      <c r="AL212" s="21">
        <f>AL77*AL186-Baseline!AL77*Baseline!AL186</f>
        <v>0.12874693545011939</v>
      </c>
      <c r="AM212" s="21">
        <f>AM77*AM186-Baseline!AM77*Baseline!AM186</f>
        <v>0.13016259881105657</v>
      </c>
      <c r="AN212" s="21">
        <f>AN77*AN186-Baseline!AN77*Baseline!AN186</f>
        <v>0.13161373610266192</v>
      </c>
      <c r="AO212" s="21">
        <f>AO77*AO186-Baseline!AO77*Baseline!AO186</f>
        <v>0.13310138069841321</v>
      </c>
      <c r="AP212" s="21">
        <f>AP77*AP186-Baseline!AP77*Baseline!AP186</f>
        <v>0.13462659935604612</v>
      </c>
      <c r="AQ212" s="21">
        <f>AQ77*AQ186-Baseline!AQ77*Baseline!AQ186</f>
        <v>0.13619049323148402</v>
      </c>
      <c r="AR212" s="21">
        <f>AR77*AR186-Baseline!AR77*Baseline!AR186</f>
        <v>0.13701101498569687</v>
      </c>
      <c r="AS212" s="21">
        <f>AS77*AS186-Baseline!AS77*Baseline!AS186</f>
        <v>0.1362118836613789</v>
      </c>
      <c r="AT212" s="21">
        <f>AT77*AT186-Baseline!AT77*Baseline!AT186</f>
        <v>0.13544873995944187</v>
      </c>
      <c r="AU212" s="21">
        <f>AU77*AU186-Baseline!AU77*Baseline!AU186</f>
        <v>0.13472058632955194</v>
      </c>
      <c r="AV212" s="21">
        <f>AV77*AV186-Baseline!AV77*Baseline!AV186</f>
        <v>0.13402645447791461</v>
      </c>
      <c r="AW212" s="21">
        <f>AW77*AW186-Baseline!AW77*Baseline!AW186</f>
        <v>0.1333654045159457</v>
      </c>
      <c r="AX212" s="21">
        <f>AX77*AX186-Baseline!AX77*Baseline!AX186</f>
        <v>0.13273652413374146</v>
      </c>
      <c r="AY212" s="21">
        <f>AY77*AY186-Baseline!AY77*Baseline!AY186</f>
        <v>0.13213892779762607</v>
      </c>
      <c r="AZ212" s="21">
        <f>AZ77*AZ186-Baseline!AZ77*Baseline!AZ186</f>
        <v>0.13157175597107401</v>
      </c>
      <c r="BA212" s="21">
        <f>BA77*BA186-Baseline!BA77*Baseline!BA186</f>
        <v>0.1310341743583282</v>
      </c>
      <c r="BB212" s="21">
        <f>BB77*BB186-Baseline!BB77*Baseline!BB186</f>
        <v>0.13049878921995658</v>
      </c>
    </row>
    <row r="213" spans="1:54" outlineLevel="2">
      <c r="A213" s="475"/>
      <c r="B213" s="150" t="s">
        <v>468</v>
      </c>
      <c r="C213" s="19"/>
      <c r="D213" s="135" t="s">
        <v>364</v>
      </c>
      <c r="E213" s="21">
        <f>E193-Baseline!E193</f>
        <v>0.14225504118919821</v>
      </c>
      <c r="F213" s="21">
        <f>F193-Baseline!F193</f>
        <v>0.14699819422869193</v>
      </c>
      <c r="G213" s="21">
        <f>G193-Baseline!G193</f>
        <v>0.15135760195501466</v>
      </c>
      <c r="H213" s="21">
        <f>H193-Baseline!H193</f>
        <v>0.15584363894117775</v>
      </c>
      <c r="I213" s="21">
        <f>I193-Baseline!I193</f>
        <v>0.1609990238712351</v>
      </c>
      <c r="J213" s="21">
        <f>J193-Baseline!J193</f>
        <v>0.16630690229599313</v>
      </c>
      <c r="K213" s="21">
        <f>K193-Baseline!K193</f>
        <v>0.17121660793305901</v>
      </c>
      <c r="L213" s="21">
        <f>L193-Baseline!L193</f>
        <v>0.17683626330475136</v>
      </c>
      <c r="M213" s="21">
        <f>M193-Baseline!M193</f>
        <v>0.18259440742638328</v>
      </c>
      <c r="N213" s="21">
        <f>N193-Baseline!N193</f>
        <v>0.18793835513867418</v>
      </c>
      <c r="O213" s="21">
        <f>O193-Baseline!O193</f>
        <v>0.19403651896213103</v>
      </c>
      <c r="P213" s="21">
        <f>P193-Baseline!P193</f>
        <v>0.20032083182228538</v>
      </c>
      <c r="Q213" s="21">
        <f>Q193-Baseline!Q193</f>
        <v>0.20679761798140528</v>
      </c>
      <c r="R213" s="21">
        <f>R193-Baseline!R193</f>
        <v>0.21409335026571782</v>
      </c>
      <c r="S213" s="21">
        <f>S193-Baseline!S193</f>
        <v>0.22098079967341366</v>
      </c>
      <c r="T213" s="21">
        <f>T193-Baseline!T193</f>
        <v>0.22808125581385488</v>
      </c>
      <c r="U213" s="21">
        <f>U193-Baseline!U193</f>
        <v>0.23540189571053227</v>
      </c>
      <c r="V213" s="21">
        <f>V193-Baseline!V193</f>
        <v>0.24361940829555062</v>
      </c>
      <c r="W213" s="21">
        <f>W193-Baseline!W193</f>
        <v>0.25141492235570384</v>
      </c>
      <c r="X213" s="21">
        <f>X193-Baseline!X193</f>
        <v>0.26014760238300128</v>
      </c>
      <c r="Y213" s="21">
        <f>Y193-Baseline!Y193</f>
        <v>0.26845085763882853</v>
      </c>
      <c r="Z213" s="21">
        <f>Z193-Baseline!Z193</f>
        <v>0.27773395445080423</v>
      </c>
      <c r="AA213" s="21">
        <f>AA193-Baseline!AA193</f>
        <v>0.28731289410264815</v>
      </c>
      <c r="AB213" s="21">
        <f>AB193-Baseline!AB193</f>
        <v>0.29719771575410137</v>
      </c>
      <c r="AC213" s="21">
        <f>AC193-Baseline!AC193</f>
        <v>1.0359189383166794</v>
      </c>
      <c r="AD213" s="21">
        <f>AD193-Baseline!AD193</f>
        <v>1.0559174695420896</v>
      </c>
      <c r="AE213" s="21">
        <f>AE193-Baseline!AE193</f>
        <v>1.0764871112109617</v>
      </c>
      <c r="AF213" s="21">
        <f>AF193-Baseline!AF193</f>
        <v>1.0973023895058669</v>
      </c>
      <c r="AG213" s="21">
        <f>AG193-Baseline!AG193</f>
        <v>1.1184046066914699</v>
      </c>
      <c r="AH213" s="21">
        <f>AH193-Baseline!AH193</f>
        <v>1.1398447120993711</v>
      </c>
      <c r="AI213" s="21">
        <f>AI193-Baseline!AI193</f>
        <v>1.1616924646168385</v>
      </c>
      <c r="AJ213" s="21">
        <f>AJ193-Baseline!AJ193</f>
        <v>1.1896717115358151</v>
      </c>
      <c r="AK213" s="21">
        <f>AK193-Baseline!AK193</f>
        <v>1.218272078953728</v>
      </c>
      <c r="AL213" s="21">
        <f>AL193-Baseline!AL193</f>
        <v>1.2475313816723346</v>
      </c>
      <c r="AM213" s="21">
        <f>AM193-Baseline!AM193</f>
        <v>1.2774781983720838</v>
      </c>
      <c r="AN213" s="21">
        <f>AN193-Baseline!AN193</f>
        <v>1.308133786691992</v>
      </c>
      <c r="AO213" s="21">
        <f>AO193-Baseline!AO193</f>
        <v>1.3395162961017879</v>
      </c>
      <c r="AP213" s="21">
        <f>AP193-Baseline!AP193</f>
        <v>1.3716510797163943</v>
      </c>
      <c r="AQ213" s="21">
        <f>AQ193-Baseline!AQ193</f>
        <v>1.4045660115894545</v>
      </c>
      <c r="AR213" s="21">
        <f>AR193-Baseline!AR193</f>
        <v>1.4301122885577928</v>
      </c>
      <c r="AS213" s="21">
        <f>AS193-Baseline!AS193</f>
        <v>1.4387552023462555</v>
      </c>
      <c r="AT213" s="21">
        <f>AT193-Baseline!AT193</f>
        <v>1.4475830899085405</v>
      </c>
      <c r="AU213" s="21">
        <f>AU193-Baseline!AU193</f>
        <v>1.4565990403385134</v>
      </c>
      <c r="AV213" s="21">
        <f>AV193-Baseline!AV193</f>
        <v>1.4658056459185282</v>
      </c>
      <c r="AW213" s="21">
        <f>AW193-Baseline!AW193</f>
        <v>1.4752050711093727</v>
      </c>
      <c r="AX213" s="21">
        <f>AX193-Baseline!AX193</f>
        <v>1.4847994389461294</v>
      </c>
      <c r="AY213" s="21">
        <f>AY193-Baseline!AY193</f>
        <v>1.4945908174187932</v>
      </c>
      <c r="AZ213" s="21">
        <f>AZ193-Baseline!AZ193</f>
        <v>1.5045811128429316</v>
      </c>
      <c r="BA213" s="21">
        <f>BA193-Baseline!BA193</f>
        <v>1.5147720417734367</v>
      </c>
      <c r="BB213" s="21">
        <f>BB193-Baseline!BB193</f>
        <v>1.5248545660332373</v>
      </c>
    </row>
    <row r="214" spans="1:54" outlineLevel="2">
      <c r="A214" s="475"/>
      <c r="B214" s="150" t="s">
        <v>469</v>
      </c>
      <c r="C214" s="19"/>
      <c r="D214" s="135" t="s">
        <v>364</v>
      </c>
      <c r="E214" s="21">
        <f>E194-Baseline!E194</f>
        <v>7.1240089539920601E-2</v>
      </c>
      <c r="F214" s="21">
        <f>F194-Baseline!F194</f>
        <v>7.3429884813522334E-2</v>
      </c>
      <c r="G214" s="21">
        <f>G194-Baseline!G194</f>
        <v>7.5700176167785918E-2</v>
      </c>
      <c r="H214" s="21">
        <f>H194-Baseline!H194</f>
        <v>7.8054180653624045E-2</v>
      </c>
      <c r="I214" s="21">
        <f>I194-Baseline!I194</f>
        <v>8.0495248099930528E-2</v>
      </c>
      <c r="J214" s="21">
        <f>J194-Baseline!J194</f>
        <v>8.3026866758726378E-2</v>
      </c>
      <c r="K214" s="21">
        <f>K194-Baseline!K194</f>
        <v>8.5652668913545546E-2</v>
      </c>
      <c r="L214" s="21">
        <f>L194-Baseline!L194</f>
        <v>8.8376437107818145E-2</v>
      </c>
      <c r="M214" s="21">
        <f>M194-Baseline!M194</f>
        <v>9.1187144991535019E-2</v>
      </c>
      <c r="N214" s="21">
        <f>N194-Baseline!N194</f>
        <v>9.4101508642244994E-2</v>
      </c>
      <c r="O214" s="21">
        <f>O194-Baseline!O194</f>
        <v>9.7126229114206097E-2</v>
      </c>
      <c r="P214" s="21">
        <f>P194-Baseline!P194</f>
        <v>0.10026574991422364</v>
      </c>
      <c r="Q214" s="21">
        <f>Q194-Baseline!Q194</f>
        <v>0.10352469885089502</v>
      </c>
      <c r="R214" s="21">
        <f>R194-Baseline!R194</f>
        <v>0.10690577655397586</v>
      </c>
      <c r="S214" s="21">
        <f>S194-Baseline!S194</f>
        <v>0.11039094558630715</v>
      </c>
      <c r="T214" s="21">
        <f>T194-Baseline!T194</f>
        <v>0.11400898754470451</v>
      </c>
      <c r="U214" s="21">
        <f>U194-Baseline!U194</f>
        <v>0.11776525320921176</v>
      </c>
      <c r="V214" s="21">
        <f>V194-Baseline!V194</f>
        <v>0.12166531467246944</v>
      </c>
      <c r="W214" s="21">
        <f>W194-Baseline!W194</f>
        <v>0.12571497412344632</v>
      </c>
      <c r="X214" s="21">
        <f>X194-Baseline!X194</f>
        <v>0.12992027393930486</v>
      </c>
      <c r="Y214" s="21">
        <f>Y194-Baseline!Y194</f>
        <v>0.1342875063141192</v>
      </c>
      <c r="Z214" s="21">
        <f>Z194-Baseline!Z194</f>
        <v>0.13882322376651668</v>
      </c>
      <c r="AA214" s="21">
        <f>AA194-Baseline!AA194</f>
        <v>0.14353424994569799</v>
      </c>
      <c r="AB214" s="21">
        <f>AB194-Baseline!AB194</f>
        <v>0.1484276911090113</v>
      </c>
      <c r="AC214" s="21">
        <f>AC194-Baseline!AC194</f>
        <v>0.51728442469918268</v>
      </c>
      <c r="AD214" s="21">
        <f>AD194-Baseline!AD194</f>
        <v>0.52718717854764774</v>
      </c>
      <c r="AE214" s="21">
        <f>AE194-Baseline!AE194</f>
        <v>0.53727534149064449</v>
      </c>
      <c r="AF214" s="21">
        <f>AF194-Baseline!AF194</f>
        <v>0.54752954386548014</v>
      </c>
      <c r="AG214" s="21">
        <f>AG194-Baseline!AG194</f>
        <v>0.55794092789346506</v>
      </c>
      <c r="AH214" s="21">
        <f>AH194-Baseline!AH194</f>
        <v>0.56851579996952084</v>
      </c>
      <c r="AI214" s="21">
        <f>AI194-Baseline!AI194</f>
        <v>0.579283600775654</v>
      </c>
      <c r="AJ214" s="21">
        <f>AJ194-Baseline!AJ194</f>
        <v>0.59310473185313761</v>
      </c>
      <c r="AK214" s="21">
        <f>AK194-Baseline!AK194</f>
        <v>0.60723966931983386</v>
      </c>
      <c r="AL214" s="21">
        <f>AL194-Baseline!AL194</f>
        <v>0.62169989460967778</v>
      </c>
      <c r="AM214" s="21">
        <f>AM194-Baseline!AM194</f>
        <v>0.63649830245696948</v>
      </c>
      <c r="AN214" s="21">
        <f>AN194-Baseline!AN194</f>
        <v>0.65164669376564499</v>
      </c>
      <c r="AO214" s="21">
        <f>AO194-Baseline!AO194</f>
        <v>0.66715512984216796</v>
      </c>
      <c r="AP214" s="21">
        <f>AP194-Baseline!AP194</f>
        <v>0.68303588747440858</v>
      </c>
      <c r="AQ214" s="21">
        <f>AQ194-Baseline!AQ194</f>
        <v>0.6993019225880881</v>
      </c>
      <c r="AR214" s="21">
        <f>AR194-Baseline!AR194</f>
        <v>0.7118969759722158</v>
      </c>
      <c r="AS214" s="21">
        <f>AS194-Baseline!AS194</f>
        <v>0.71607777132484396</v>
      </c>
      <c r="AT214" s="21">
        <f>AT194-Baseline!AT194</f>
        <v>0.7203520904708508</v>
      </c>
      <c r="AU214" s="21">
        <f>AU194-Baseline!AU194</f>
        <v>0.72472126559194339</v>
      </c>
      <c r="AV214" s="21">
        <f>AV194-Baseline!AV194</f>
        <v>0.72918647878344955</v>
      </c>
      <c r="AW214" s="21">
        <f>AW194-Baseline!AW194</f>
        <v>0.73374877888345036</v>
      </c>
      <c r="AX214" s="21">
        <f>AX194-Baseline!AX194</f>
        <v>0.73840914438019389</v>
      </c>
      <c r="AY214" s="21">
        <f>AY194-Baseline!AY194</f>
        <v>0.74316850561456349</v>
      </c>
      <c r="AZ214" s="21">
        <f>AZ194-Baseline!AZ194</f>
        <v>0.74802772761392522</v>
      </c>
      <c r="BA214" s="21">
        <f>BA194-Baseline!BA194</f>
        <v>0.7529875969096157</v>
      </c>
      <c r="BB214" s="21">
        <f>BB194-Baseline!BB194</f>
        <v>0.75789444647533522</v>
      </c>
    </row>
    <row r="215" spans="1:54" outlineLevel="2">
      <c r="A215" s="475"/>
      <c r="B215" s="150" t="s">
        <v>470</v>
      </c>
      <c r="C215" s="19"/>
      <c r="D215" s="135" t="s">
        <v>364</v>
      </c>
      <c r="E215" s="21">
        <f>E195-Baseline!E195</f>
        <v>0.21372026856913723</v>
      </c>
      <c r="F215" s="21">
        <f>F195-Baseline!F195</f>
        <v>0.22028965438916903</v>
      </c>
      <c r="G215" s="21">
        <f>G195-Baseline!G195</f>
        <v>0.22710052850335777</v>
      </c>
      <c r="H215" s="21">
        <f>H195-Baseline!H195</f>
        <v>0.23416254196087213</v>
      </c>
      <c r="I215" s="21">
        <f>I195-Baseline!I195</f>
        <v>0.24148574429979153</v>
      </c>
      <c r="J215" s="21">
        <f>J195-Baseline!J195</f>
        <v>0.24908060022147291</v>
      </c>
      <c r="K215" s="21">
        <f>K195-Baseline!K195</f>
        <v>0.25695800674063662</v>
      </c>
      <c r="L215" s="21">
        <f>L195-Baseline!L195</f>
        <v>0.26512931132345441</v>
      </c>
      <c r="M215" s="21">
        <f>M195-Baseline!M195</f>
        <v>0.27356143491718543</v>
      </c>
      <c r="N215" s="21">
        <f>N195-Baseline!N195</f>
        <v>0.28230452586836896</v>
      </c>
      <c r="O215" s="21">
        <f>O195-Baseline!O195</f>
        <v>0.29137868734261829</v>
      </c>
      <c r="P215" s="21">
        <f>P195-Baseline!P195</f>
        <v>0.30079724980300848</v>
      </c>
      <c r="Q215" s="21">
        <f>Q195-Baseline!Q195</f>
        <v>0.31057409655268509</v>
      </c>
      <c r="R215" s="21">
        <f>R195-Baseline!R195</f>
        <v>0.32071732966192751</v>
      </c>
      <c r="S215" s="21">
        <f>S195-Baseline!S195</f>
        <v>0.33117283669542114</v>
      </c>
      <c r="T215" s="21">
        <f>T195-Baseline!T195</f>
        <v>0.34202696256950121</v>
      </c>
      <c r="U215" s="21">
        <f>U195-Baseline!U195</f>
        <v>0.35329575969339</v>
      </c>
      <c r="V215" s="21">
        <f>V195-Baseline!V195</f>
        <v>0.36499594395047985</v>
      </c>
      <c r="W215" s="21">
        <f>W195-Baseline!W195</f>
        <v>0.37714492237033898</v>
      </c>
      <c r="X215" s="21">
        <f>X195-Baseline!X195</f>
        <v>0.38976082181791455</v>
      </c>
      <c r="Y215" s="21">
        <f>Y195-Baseline!Y195</f>
        <v>0.40286251894235764</v>
      </c>
      <c r="Z215" s="21">
        <f>Z195-Baseline!Z195</f>
        <v>0.41646967122759826</v>
      </c>
      <c r="AA215" s="21">
        <f>AA195-Baseline!AA195</f>
        <v>0.43060274991038805</v>
      </c>
      <c r="AB215" s="21">
        <f>AB195-Baseline!AB195</f>
        <v>0.44528307332703387</v>
      </c>
      <c r="AC215" s="21">
        <f>AC195-Baseline!AC195</f>
        <v>1.5518532741122084</v>
      </c>
      <c r="AD215" s="21">
        <f>AD195-Baseline!AD195</f>
        <v>1.5815615356745099</v>
      </c>
      <c r="AE215" s="21">
        <f>AE195-Baseline!AE195</f>
        <v>1.6118260245242608</v>
      </c>
      <c r="AF215" s="21">
        <f>AF195-Baseline!AF195</f>
        <v>1.6425886316745852</v>
      </c>
      <c r="AG215" s="21">
        <f>AG195-Baseline!AG195</f>
        <v>1.6738227837377977</v>
      </c>
      <c r="AH215" s="21">
        <f>AH195-Baseline!AH195</f>
        <v>1.7055473999805959</v>
      </c>
      <c r="AI215" s="21">
        <f>AI195-Baseline!AI195</f>
        <v>1.737850802410519</v>
      </c>
      <c r="AJ215" s="21">
        <f>AJ195-Baseline!AJ195</f>
        <v>1.7793141956522629</v>
      </c>
      <c r="AK215" s="21">
        <f>AK195-Baseline!AK195</f>
        <v>1.8217190080597354</v>
      </c>
      <c r="AL215" s="21">
        <f>AL195-Baseline!AL195</f>
        <v>1.8650996839364393</v>
      </c>
      <c r="AM215" s="21">
        <f>AM195-Baseline!AM195</f>
        <v>1.9094949074889034</v>
      </c>
      <c r="AN215" s="21">
        <f>AN195-Baseline!AN195</f>
        <v>1.9549400814244102</v>
      </c>
      <c r="AO215" s="21">
        <f>AO195-Baseline!AO195</f>
        <v>2.0014653896632124</v>
      </c>
      <c r="AP215" s="21">
        <f>AP195-Baseline!AP195</f>
        <v>2.0491076625694569</v>
      </c>
      <c r="AQ215" s="21">
        <f>AQ195-Baseline!AQ195</f>
        <v>2.0979057679205084</v>
      </c>
      <c r="AR215" s="21">
        <f>AR195-Baseline!AR195</f>
        <v>2.1356909280822984</v>
      </c>
      <c r="AS215" s="21">
        <f>AS195-Baseline!AS195</f>
        <v>2.1482333141474195</v>
      </c>
      <c r="AT215" s="21">
        <f>AT195-Baseline!AT195</f>
        <v>2.1610562715926385</v>
      </c>
      <c r="AU215" s="21">
        <f>AU195-Baseline!AU195</f>
        <v>2.1741637969631209</v>
      </c>
      <c r="AV215" s="21">
        <f>AV195-Baseline!AV195</f>
        <v>2.1875594365448197</v>
      </c>
      <c r="AW215" s="21">
        <f>AW195-Baseline!AW195</f>
        <v>2.2012463368519506</v>
      </c>
      <c r="AX215" s="21">
        <f>AX195-Baseline!AX195</f>
        <v>2.2152274333492663</v>
      </c>
      <c r="AY215" s="21">
        <f>AY195-Baseline!AY195</f>
        <v>2.2295055170594456</v>
      </c>
      <c r="AZ215" s="21">
        <f>AZ195-Baseline!AZ195</f>
        <v>2.2440831830645842</v>
      </c>
      <c r="BA215" s="21">
        <f>BA195-Baseline!BA195</f>
        <v>2.25896279095869</v>
      </c>
      <c r="BB215" s="21">
        <f>BB195-Baseline!BB195</f>
        <v>2.2736833396628189</v>
      </c>
    </row>
    <row r="216" spans="1:54" outlineLevel="2">
      <c r="A216" s="475"/>
      <c r="B216" s="150" t="s">
        <v>268</v>
      </c>
      <c r="C216" s="19"/>
      <c r="D216" s="135" t="s">
        <v>364</v>
      </c>
      <c r="E216" s="21">
        <f>E196-Baseline!E196</f>
        <v>7.1625827032577596E-2</v>
      </c>
      <c r="F216" s="21">
        <f>F196-Baseline!F196</f>
        <v>7.3110717358147642E-2</v>
      </c>
      <c r="G216" s="21">
        <f>G196-Baseline!G196</f>
        <v>7.4630559664263282E-2</v>
      </c>
      <c r="H216" s="21">
        <f>H196-Baseline!H196</f>
        <v>7.6186329098675953E-2</v>
      </c>
      <c r="I216" s="21">
        <f>I196-Baseline!I196</f>
        <v>7.777903409140112E-2</v>
      </c>
      <c r="J216" s="21">
        <f>J196-Baseline!J196</f>
        <v>7.9409717675039099E-2</v>
      </c>
      <c r="K216" s="21">
        <f>K196-Baseline!K196</f>
        <v>8.1079458862323206E-2</v>
      </c>
      <c r="L216" s="21">
        <f>L196-Baseline!L196</f>
        <v>8.2789374083480471E-2</v>
      </c>
      <c r="M216" s="21">
        <f>M196-Baseline!M196</f>
        <v>8.36628425000117E-2</v>
      </c>
      <c r="N216" s="21">
        <f>N196-Baseline!N196</f>
        <v>8.4432584837557889E-2</v>
      </c>
      <c r="O216" s="21">
        <f>O196-Baseline!O196</f>
        <v>8.5241707124731989E-2</v>
      </c>
      <c r="P216" s="21">
        <f>P196-Baseline!P196</f>
        <v>8.6091188597216206E-2</v>
      </c>
      <c r="Q216" s="21">
        <f>Q196-Baseline!Q196</f>
        <v>8.6982051649411321E-2</v>
      </c>
      <c r="R216" s="21">
        <f>R196-Baseline!R196</f>
        <v>8.7787831773006239E-2</v>
      </c>
      <c r="S216" s="21">
        <f>S196-Baseline!S196</f>
        <v>8.8615925981454999E-2</v>
      </c>
      <c r="T216" s="21">
        <f>T196-Baseline!T196</f>
        <v>8.9488109112003972E-2</v>
      </c>
      <c r="U216" s="21">
        <f>U196-Baseline!U196</f>
        <v>9.0405550698825568E-2</v>
      </c>
      <c r="V216" s="21">
        <f>V196-Baseline!V196</f>
        <v>9.1369472740787661E-2</v>
      </c>
      <c r="W216" s="21">
        <f>W196-Baseline!W196</f>
        <v>9.2381151892486232E-2</v>
      </c>
      <c r="X216" s="21">
        <f>X196-Baseline!X196</f>
        <v>9.3441921755814436E-2</v>
      </c>
      <c r="Y216" s="21">
        <f>Y196-Baseline!Y196</f>
        <v>9.455317527667656E-2</v>
      </c>
      <c r="Z216" s="21">
        <f>Z196-Baseline!Z196</f>
        <v>9.5716367251670514E-2</v>
      </c>
      <c r="AA216" s="21">
        <f>AA196-Baseline!AA196</f>
        <v>9.6933016949786399E-2</v>
      </c>
      <c r="AB216" s="21">
        <f>AB196-Baseline!AB196</f>
        <v>9.8204710854402841E-2</v>
      </c>
      <c r="AC216" s="21">
        <f>AC196-Baseline!AC196</f>
        <v>0.345493637661553</v>
      </c>
      <c r="AD216" s="21">
        <f>AD196-Baseline!AD196</f>
        <v>0.34324557804629069</v>
      </c>
      <c r="AE216" s="21">
        <f>AE196-Baseline!AE196</f>
        <v>0.34111147222435978</v>
      </c>
      <c r="AF216" s="21">
        <f>AF196-Baseline!AF196</f>
        <v>0.33909241170674831</v>
      </c>
      <c r="AG216" s="21">
        <f>AG196-Baseline!AG196</f>
        <v>0.33718958266782478</v>
      </c>
      <c r="AH216" s="21">
        <f>AH196-Baseline!AH196</f>
        <v>0.33540426936123674</v>
      </c>
      <c r="AI216" s="21">
        <f>AI196-Baseline!AI196</f>
        <v>0.33373785770319025</v>
      </c>
      <c r="AJ216" s="21">
        <f>AJ196-Baseline!AJ196</f>
        <v>0.33289370358798814</v>
      </c>
      <c r="AK216" s="21">
        <f>AK196-Baseline!AK196</f>
        <v>0.33216700227740059</v>
      </c>
      <c r="AL216" s="21">
        <f>AL196-Baseline!AL196</f>
        <v>0.33156023777853233</v>
      </c>
      <c r="AM216" s="21">
        <f>AM196-Baseline!AM196</f>
        <v>0.33107603073224295</v>
      </c>
      <c r="AN216" s="21">
        <f>AN196-Baseline!AN196</f>
        <v>0.33071714434591715</v>
      </c>
      <c r="AO216" s="21">
        <f>AO196-Baseline!AO196</f>
        <v>0.33048649061388524</v>
      </c>
      <c r="AP216" s="21">
        <f>AP196-Baseline!AP196</f>
        <v>0.33038713683933063</v>
      </c>
      <c r="AQ216" s="21">
        <f>AQ196-Baseline!AQ196</f>
        <v>0.33042231247218484</v>
      </c>
      <c r="AR216" s="21">
        <f>AR196-Baseline!AR196</f>
        <v>0.32998307860283532</v>
      </c>
      <c r="AS216" s="21">
        <f>AS196-Baseline!AS196</f>
        <v>0.32834427128702487</v>
      </c>
      <c r="AT216" s="21">
        <f>AT196-Baseline!AT196</f>
        <v>0.32677977105085104</v>
      </c>
      <c r="AU216" s="21">
        <f>AU196-Baseline!AU196</f>
        <v>0.32528975647835218</v>
      </c>
      <c r="AV216" s="21">
        <f>AV196-Baseline!AV196</f>
        <v>0.32387442741853967</v>
      </c>
      <c r="AW216" s="21">
        <f>AW196-Baseline!AW196</f>
        <v>0.32253400520894521</v>
      </c>
      <c r="AX216" s="21">
        <f>AX196-Baseline!AX196</f>
        <v>0.32126873290667973</v>
      </c>
      <c r="AY216" s="21">
        <f>AY196-Baseline!AY196</f>
        <v>0.32007887552712733</v>
      </c>
      <c r="AZ216" s="21">
        <f>AZ196-Baseline!AZ196</f>
        <v>0.31896472029039802</v>
      </c>
      <c r="BA216" s="21">
        <f>BA196-Baseline!BA196</f>
        <v>0.31792657687566744</v>
      </c>
      <c r="BB216" s="21">
        <f>BB196-Baseline!BB196</f>
        <v>0.31689181233540487</v>
      </c>
    </row>
    <row r="217" spans="1:54" outlineLevel="2">
      <c r="A217" s="475"/>
      <c r="B217" s="150" t="s">
        <v>271</v>
      </c>
      <c r="C217" s="19"/>
      <c r="D217" s="135"/>
      <c r="E217" s="21">
        <f>E197-Baseline!E197</f>
        <v>1.1818278496085028</v>
      </c>
      <c r="F217" s="21">
        <f>F197-Baseline!F197</f>
        <v>1.181432419300428</v>
      </c>
      <c r="G217" s="21">
        <f>G197-Baseline!G197</f>
        <v>1.1810669924447634</v>
      </c>
      <c r="H217" s="21">
        <f>H197-Baseline!H197</f>
        <v>1.1807318844106889</v>
      </c>
      <c r="I217" s="21">
        <f>I197-Baseline!I197</f>
        <v>1.1804274342298524</v>
      </c>
      <c r="J217" s="21">
        <f>J197-Baseline!J197</f>
        <v>1.1801540047027972</v>
      </c>
      <c r="K217" s="21">
        <f>K197-Baseline!K197</f>
        <v>1.1799119825257127</v>
      </c>
      <c r="L217" s="21">
        <f>L197-Baseline!L197</f>
        <v>1.1797017784374542</v>
      </c>
      <c r="M217" s="21">
        <f>M197-Baseline!M197</f>
        <v>1.1519162538594927</v>
      </c>
      <c r="N217" s="21">
        <f>N197-Baseline!N197</f>
        <v>1.1207194320242773</v>
      </c>
      <c r="O217" s="21">
        <f>O197-Baseline!O197</f>
        <v>1.0906335934638012</v>
      </c>
      <c r="P217" s="21">
        <f>P197-Baseline!P197</f>
        <v>1.0616227760141412</v>
      </c>
      <c r="Q217" s="21">
        <f>Q197-Baseline!Q197</f>
        <v>1.0336522759304845</v>
      </c>
      <c r="R217" s="21">
        <f>R197-Baseline!R197</f>
        <v>1.0051463427060754</v>
      </c>
      <c r="S217" s="21">
        <f>S197-Baseline!S197</f>
        <v>0.9774225337764072</v>
      </c>
      <c r="T217" s="21">
        <f>T197-Baseline!T197</f>
        <v>0.95070228351592445</v>
      </c>
      <c r="U217" s="21">
        <f>U197-Baseline!U197</f>
        <v>0.92495348413488931</v>
      </c>
      <c r="V217" s="21">
        <f>V197-Baseline!V197</f>
        <v>0.90014516180844117</v>
      </c>
      <c r="W217" s="21">
        <f>W197-Baseline!W197</f>
        <v>0.87624743960192575</v>
      </c>
      <c r="X217" s="21">
        <f>X197-Baseline!X197</f>
        <v>0.85323150168352679</v>
      </c>
      <c r="Y217" s="21">
        <f>Y197-Baseline!Y197</f>
        <v>0.8310587827574093</v>
      </c>
      <c r="Z217" s="21">
        <f>Z197-Baseline!Z197</f>
        <v>0.80969556565027212</v>
      </c>
      <c r="AA217" s="21">
        <f>AA197-Baseline!AA197</f>
        <v>0.78913391430580138</v>
      </c>
      <c r="AB217" s="21">
        <f>AB197-Baseline!AB197</f>
        <v>0.76934889680421381</v>
      </c>
      <c r="AC217" s="21">
        <f>AC197-Baseline!AC197</f>
        <v>6.0371397456825955</v>
      </c>
      <c r="AD217" s="21">
        <f>AD197-Baseline!AD197</f>
        <v>5.843474412325401</v>
      </c>
      <c r="AE217" s="21">
        <f>AE197-Baseline!AE197</f>
        <v>5.6564433683328446</v>
      </c>
      <c r="AF217" s="21">
        <f>AF197-Baseline!AF197</f>
        <v>5.4758246809486346</v>
      </c>
      <c r="AG217" s="21">
        <f>AG197-Baseline!AG197</f>
        <v>5.3014039859847122</v>
      </c>
      <c r="AH217" s="21">
        <f>AH197-Baseline!AH197</f>
        <v>5.1329742335578459</v>
      </c>
      <c r="AI217" s="21">
        <f>AI197-Baseline!AI197</f>
        <v>4.9703354424687571</v>
      </c>
      <c r="AJ217" s="21">
        <f>AJ197-Baseline!AJ197</f>
        <v>4.8366599700343933</v>
      </c>
      <c r="AK217" s="21">
        <f>AK197-Baseline!AK197</f>
        <v>4.7070334800762907</v>
      </c>
      <c r="AL217" s="21">
        <f>AL197-Baseline!AL197</f>
        <v>4.5813421537760206</v>
      </c>
      <c r="AM217" s="21">
        <f>AM197-Baseline!AM197</f>
        <v>4.4594756134038347</v>
      </c>
      <c r="AN217" s="21">
        <f>AN197-Baseline!AN197</f>
        <v>4.3413268260329865</v>
      </c>
      <c r="AO217" s="21">
        <f>AO197-Baseline!AO197</f>
        <v>4.2267920101820904</v>
      </c>
      <c r="AP217" s="21">
        <f>AP197-Baseline!AP197</f>
        <v>4.1157705453040396</v>
      </c>
      <c r="AQ217" s="21">
        <f>AQ197-Baseline!AQ197</f>
        <v>4.0081648840426531</v>
      </c>
      <c r="AR217" s="21">
        <f>AR197-Baseline!AR197</f>
        <v>3.9021770999811767</v>
      </c>
      <c r="AS217" s="21">
        <f>AS197-Baseline!AS197</f>
        <v>3.7958071418098145</v>
      </c>
      <c r="AT217" s="21">
        <f>AT197-Baseline!AT197</f>
        <v>3.6925644446888626</v>
      </c>
      <c r="AU217" s="21">
        <f>AU197-Baseline!AU197</f>
        <v>3.5923580420223504</v>
      </c>
      <c r="AV217" s="21">
        <f>AV197-Baseline!AV197</f>
        <v>3.4950996172855349</v>
      </c>
      <c r="AW217" s="21">
        <f>AW197-Baseline!AW197</f>
        <v>3.400703426843287</v>
      </c>
      <c r="AX217" s="21">
        <f>AX197-Baseline!AX197</f>
        <v>3.3090862250165829</v>
      </c>
      <c r="AY217" s="21">
        <f>AY197-Baseline!AY197</f>
        <v>3.2201671913316434</v>
      </c>
      <c r="AZ217" s="21">
        <f>AZ197-Baseline!AZ197</f>
        <v>3.1338440477400744</v>
      </c>
      <c r="BA217" s="21">
        <f>BA197-Baseline!BA197</f>
        <v>3.0500279598650413</v>
      </c>
      <c r="BB217" s="21">
        <f>BB197-Baseline!BB197</f>
        <v>2.9685600025633878</v>
      </c>
    </row>
    <row r="218" spans="1:54" outlineLevel="2">
      <c r="A218" s="476"/>
      <c r="B218" s="150" t="s">
        <v>451</v>
      </c>
      <c r="C218" s="19"/>
      <c r="D218" s="135" t="s">
        <v>364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471</v>
      </c>
      <c r="B220" s="150" t="s">
        <v>472</v>
      </c>
      <c r="C220" s="19"/>
      <c r="D220" s="135" t="s">
        <v>364</v>
      </c>
      <c r="E220" s="21">
        <f>E200-Baseline!E200</f>
        <v>1.4195666169876544</v>
      </c>
      <c r="F220" s="21">
        <f>F200-Baseline!F200</f>
        <v>1.4257637112412402</v>
      </c>
      <c r="G220" s="21">
        <f>G200-Baseline!G200</f>
        <v>1.431651868166818</v>
      </c>
      <c r="H220" s="21">
        <f>H200-Baseline!H200</f>
        <v>1.4377430125527377</v>
      </c>
      <c r="I220" s="21">
        <f>I200-Baseline!I200</f>
        <v>1.4445814771012104</v>
      </c>
      <c r="J220" s="21">
        <f>J200-Baseline!J200</f>
        <v>1.4516520867916185</v>
      </c>
      <c r="K220" s="21">
        <f>K200-Baseline!K200</f>
        <v>1.4584059218704937</v>
      </c>
      <c r="L220" s="21">
        <f>L200-Baseline!L200</f>
        <v>1.46595292026434</v>
      </c>
      <c r="M220" s="21">
        <f>M200-Baseline!M200</f>
        <v>1.4452337163915656</v>
      </c>
      <c r="N220" s="21">
        <f>N200-Baseline!N200</f>
        <v>1.4205965597215082</v>
      </c>
      <c r="O220" s="21">
        <f>O200-Baseline!O200</f>
        <v>1.397876288397776</v>
      </c>
      <c r="P220" s="21">
        <f>P200-Baseline!P200</f>
        <v>1.3764701664543657</v>
      </c>
      <c r="Q220" s="21">
        <f>Q200-Baseline!Q200</f>
        <v>1.3563511594842064</v>
      </c>
      <c r="R220" s="21">
        <f>R200-Baseline!R200</f>
        <v>1.3364432737397003</v>
      </c>
      <c r="S220" s="21">
        <f>S200-Baseline!S200</f>
        <v>1.316945085651011</v>
      </c>
      <c r="T220" s="21">
        <f>T200-Baseline!T200</f>
        <v>1.2987215394798604</v>
      </c>
      <c r="U220" s="21">
        <f>U200-Baseline!U200</f>
        <v>1.2817492327050894</v>
      </c>
      <c r="V220" s="21">
        <f>V200-Baseline!V200</f>
        <v>1.266675470957157</v>
      </c>
      <c r="W220" s="21">
        <f>W200-Baseline!W200</f>
        <v>1.2521531613278509</v>
      </c>
      <c r="X220" s="21">
        <f>X200-Baseline!X200</f>
        <v>1.239514374979207</v>
      </c>
      <c r="Y220" s="21">
        <f>Y200-Baseline!Y200</f>
        <v>1.2273557482988153</v>
      </c>
      <c r="Z220" s="21">
        <f>Z200-Baseline!Z200</f>
        <v>1.2170546955584611</v>
      </c>
      <c r="AA220" s="21">
        <f>AA200-Baseline!AA200</f>
        <v>1.2079212226961424</v>
      </c>
      <c r="AB220" s="21">
        <f>AB200-Baseline!AB200</f>
        <v>1.1999424562811531</v>
      </c>
      <c r="AC220" s="21">
        <f>AC200-Baseline!AC200</f>
        <v>7.5394619931241387</v>
      </c>
      <c r="AD220" s="21">
        <f>AD200-Baseline!AD200</f>
        <v>7.3641287678617751</v>
      </c>
      <c r="AE220" s="21">
        <f>AE200-Baseline!AE200</f>
        <v>7.1961345166897868</v>
      </c>
      <c r="AF220" s="21">
        <f>AF200-Baseline!AF200</f>
        <v>7.0349333707495774</v>
      </c>
      <c r="AG220" s="21">
        <f>AG200-Baseline!AG200</f>
        <v>6.8803539146303914</v>
      </c>
      <c r="AH220" s="21">
        <f>AH200-Baseline!AH200</f>
        <v>6.732241806799971</v>
      </c>
      <c r="AI220" s="21">
        <f>AI200-Baseline!AI200</f>
        <v>6.5904687003594544</v>
      </c>
      <c r="AJ220" s="21">
        <f>AJ200-Baseline!AJ200</f>
        <v>6.4852434432438741</v>
      </c>
      <c r="AK220" s="21">
        <f>AK200-Baseline!AK200</f>
        <v>6.3848383063559151</v>
      </c>
      <c r="AL220" s="21">
        <f>AL200-Baseline!AL200</f>
        <v>6.2891807086770068</v>
      </c>
      <c r="AM220" s="21">
        <f>AM200-Baseline!AM200</f>
        <v>6.1981924413192182</v>
      </c>
      <c r="AN220" s="21">
        <f>AN200-Baseline!AN200</f>
        <v>6.1117914931735573</v>
      </c>
      <c r="AO220" s="21">
        <f>AO200-Baseline!AO200</f>
        <v>6.0298961775961768</v>
      </c>
      <c r="AP220" s="21">
        <f>AP200-Baseline!AP200</f>
        <v>5.9524353612158105</v>
      </c>
      <c r="AQ220" s="21">
        <f>AQ200-Baseline!AQ200</f>
        <v>5.8793437013357766</v>
      </c>
      <c r="AR220" s="21">
        <f>AR200-Baseline!AR200</f>
        <v>5.7992834821275014</v>
      </c>
      <c r="AS220" s="21">
        <f>AS200-Baseline!AS200</f>
        <v>5.6991184991044737</v>
      </c>
      <c r="AT220" s="21">
        <f>AT200-Baseline!AT200</f>
        <v>5.6023760456076959</v>
      </c>
      <c r="AU220" s="21">
        <f>AU200-Baseline!AU200</f>
        <v>5.5089674251687679</v>
      </c>
      <c r="AV220" s="21">
        <f>AV200-Baseline!AV200</f>
        <v>5.4188061451005174</v>
      </c>
      <c r="AW220" s="21">
        <f>AW200-Baseline!AW200</f>
        <v>5.3318079076775504</v>
      </c>
      <c r="AX220" s="21">
        <f>AX200-Baseline!AX200</f>
        <v>5.2478909210031333</v>
      </c>
      <c r="AY220" s="21">
        <f>AY200-Baseline!AY200</f>
        <v>5.1669758120751901</v>
      </c>
      <c r="AZ220" s="21">
        <f>AZ200-Baseline!AZ200</f>
        <v>5.0889616368444779</v>
      </c>
      <c r="BA220" s="21">
        <f>BA200-Baseline!BA200</f>
        <v>5.0137607528724732</v>
      </c>
      <c r="BB220" s="21">
        <f>BB200-Baseline!BB200</f>
        <v>4.9408051701519859</v>
      </c>
    </row>
    <row r="221" spans="1:54" outlineLevel="2">
      <c r="A221" s="475"/>
      <c r="B221" s="150" t="s">
        <v>473</v>
      </c>
      <c r="C221" s="19"/>
      <c r="D221" s="135" t="s">
        <v>364</v>
      </c>
      <c r="E221" s="21">
        <f>E201-Baseline!E201</f>
        <v>1.3485516653383769</v>
      </c>
      <c r="F221" s="21">
        <f>F201-Baseline!F201</f>
        <v>1.3521954018260707</v>
      </c>
      <c r="G221" s="21">
        <f>G201-Baseline!G201</f>
        <v>1.3559944423795893</v>
      </c>
      <c r="H221" s="21">
        <f>H201-Baseline!H201</f>
        <v>1.3599535542651839</v>
      </c>
      <c r="I221" s="21">
        <f>I201-Baseline!I201</f>
        <v>1.3640777013299057</v>
      </c>
      <c r="J221" s="21">
        <f>J201-Baseline!J201</f>
        <v>1.3683720512543518</v>
      </c>
      <c r="K221" s="21">
        <f>K201-Baseline!K201</f>
        <v>1.3728419828509804</v>
      </c>
      <c r="L221" s="21">
        <f>L201-Baseline!L201</f>
        <v>1.3774930940674068</v>
      </c>
      <c r="M221" s="21">
        <f>M201-Baseline!M201</f>
        <v>1.3538264539567175</v>
      </c>
      <c r="N221" s="21">
        <f>N201-Baseline!N201</f>
        <v>1.326759713225079</v>
      </c>
      <c r="O221" s="21">
        <f>O201-Baseline!O201</f>
        <v>1.300965998549851</v>
      </c>
      <c r="P221" s="21">
        <f>P201-Baseline!P201</f>
        <v>1.2764150845463038</v>
      </c>
      <c r="Q221" s="21">
        <f>Q201-Baseline!Q201</f>
        <v>1.253078240353696</v>
      </c>
      <c r="R221" s="21">
        <f>R201-Baseline!R201</f>
        <v>1.2292557000279583</v>
      </c>
      <c r="S221" s="21">
        <f>S201-Baseline!S201</f>
        <v>1.2063552315639043</v>
      </c>
      <c r="T221" s="21">
        <f>T201-Baseline!T201</f>
        <v>1.1846492712107102</v>
      </c>
      <c r="U221" s="21">
        <f>U201-Baseline!U201</f>
        <v>1.1641125902037688</v>
      </c>
      <c r="V221" s="21">
        <f>V201-Baseline!V201</f>
        <v>1.1447213773340759</v>
      </c>
      <c r="W221" s="21">
        <f>W201-Baseline!W201</f>
        <v>1.1264532130955933</v>
      </c>
      <c r="X221" s="21">
        <f>X201-Baseline!X201</f>
        <v>1.1092870465355107</v>
      </c>
      <c r="Y221" s="21">
        <f>Y201-Baseline!Y201</f>
        <v>1.093192396974106</v>
      </c>
      <c r="Z221" s="21">
        <f>Z201-Baseline!Z201</f>
        <v>1.0781439648741737</v>
      </c>
      <c r="AA221" s="21">
        <f>AA201-Baseline!AA201</f>
        <v>1.0641425785391923</v>
      </c>
      <c r="AB221" s="21">
        <f>AB201-Baseline!AB201</f>
        <v>1.0511724316360631</v>
      </c>
      <c r="AC221" s="21">
        <f>AC201-Baseline!AC201</f>
        <v>7.0208274795066412</v>
      </c>
      <c r="AD221" s="21">
        <f>AD201-Baseline!AD201</f>
        <v>6.8353984768673328</v>
      </c>
      <c r="AE221" s="21">
        <f>AE201-Baseline!AE201</f>
        <v>6.6569227469694692</v>
      </c>
      <c r="AF221" s="21">
        <f>AF201-Baseline!AF201</f>
        <v>6.4851605251091904</v>
      </c>
      <c r="AG221" s="21">
        <f>AG201-Baseline!AG201</f>
        <v>6.3198902358323865</v>
      </c>
      <c r="AH221" s="21">
        <f>AH201-Baseline!AH201</f>
        <v>6.1609128946701208</v>
      </c>
      <c r="AI221" s="21">
        <f>AI201-Baseline!AI201</f>
        <v>6.00805983651827</v>
      </c>
      <c r="AJ221" s="21">
        <f>AJ201-Baseline!AJ201</f>
        <v>5.8886764635611968</v>
      </c>
      <c r="AK221" s="21">
        <f>AK201-Baseline!AK201</f>
        <v>5.7738058967220214</v>
      </c>
      <c r="AL221" s="21">
        <f>AL201-Baseline!AL201</f>
        <v>5.6633492216143502</v>
      </c>
      <c r="AM221" s="21">
        <f>AM201-Baseline!AM201</f>
        <v>5.5572125454041039</v>
      </c>
      <c r="AN221" s="21">
        <f>AN201-Baseline!AN201</f>
        <v>5.4553044002472104</v>
      </c>
      <c r="AO221" s="21">
        <f>AO201-Baseline!AO201</f>
        <v>5.357535011336557</v>
      </c>
      <c r="AP221" s="21">
        <f>AP201-Baseline!AP201</f>
        <v>5.2638201689738251</v>
      </c>
      <c r="AQ221" s="21">
        <f>AQ201-Baseline!AQ201</f>
        <v>5.1740796123344097</v>
      </c>
      <c r="AR221" s="21">
        <f>AR201-Baseline!AR201</f>
        <v>5.0810681695419246</v>
      </c>
      <c r="AS221" s="21">
        <f>AS201-Baseline!AS201</f>
        <v>4.9764410680830622</v>
      </c>
      <c r="AT221" s="21">
        <f>AT201-Baseline!AT201</f>
        <v>4.8751450461700063</v>
      </c>
      <c r="AU221" s="21">
        <f>AU201-Baseline!AU201</f>
        <v>4.777089650422198</v>
      </c>
      <c r="AV221" s="21">
        <f>AV201-Baseline!AV201</f>
        <v>4.6821869779654381</v>
      </c>
      <c r="AW221" s="21">
        <f>AW201-Baseline!AW201</f>
        <v>4.5903516154516284</v>
      </c>
      <c r="AX221" s="21">
        <f>AX201-Baseline!AX201</f>
        <v>4.5015006264371982</v>
      </c>
      <c r="AY221" s="21">
        <f>AY201-Baseline!AY201</f>
        <v>4.4155535002709598</v>
      </c>
      <c r="AZ221" s="21">
        <f>AZ201-Baseline!AZ201</f>
        <v>4.3324082516154716</v>
      </c>
      <c r="BA221" s="21">
        <f>BA201-Baseline!BA201</f>
        <v>4.2519763080086523</v>
      </c>
      <c r="BB221" s="21">
        <f>BB201-Baseline!BB201</f>
        <v>4.1738450505940845</v>
      </c>
    </row>
    <row r="222" spans="1:54" outlineLevel="2">
      <c r="A222" s="476"/>
      <c r="B222" s="150" t="s">
        <v>474</v>
      </c>
      <c r="C222" s="19"/>
      <c r="D222" s="135" t="s">
        <v>364</v>
      </c>
      <c r="E222" s="21">
        <f>E202-Baseline!E202</f>
        <v>1.4910318443675934</v>
      </c>
      <c r="F222" s="21">
        <f>F202-Baseline!F202</f>
        <v>1.4990551714017175</v>
      </c>
      <c r="G222" s="21">
        <f>G202-Baseline!G202</f>
        <v>1.5073947947151611</v>
      </c>
      <c r="H222" s="21">
        <f>H202-Baseline!H202</f>
        <v>1.5160619155724322</v>
      </c>
      <c r="I222" s="21">
        <f>I202-Baseline!I202</f>
        <v>1.5250681975297669</v>
      </c>
      <c r="J222" s="21">
        <f>J202-Baseline!J202</f>
        <v>1.5344257847170986</v>
      </c>
      <c r="K222" s="21">
        <f>K202-Baseline!K202</f>
        <v>1.5441473206780714</v>
      </c>
      <c r="L222" s="21">
        <f>L202-Baseline!L202</f>
        <v>1.5542459682830432</v>
      </c>
      <c r="M222" s="21">
        <f>M202-Baseline!M202</f>
        <v>1.5362007438823679</v>
      </c>
      <c r="N222" s="21">
        <f>N202-Baseline!N202</f>
        <v>1.514962730451203</v>
      </c>
      <c r="O222" s="21">
        <f>O202-Baseline!O202</f>
        <v>1.4952184567782631</v>
      </c>
      <c r="P222" s="21">
        <f>P202-Baseline!P202</f>
        <v>1.4769465844350886</v>
      </c>
      <c r="Q222" s="21">
        <f>Q202-Baseline!Q202</f>
        <v>1.4601276380554862</v>
      </c>
      <c r="R222" s="21">
        <f>R202-Baseline!R202</f>
        <v>1.4430672531359099</v>
      </c>
      <c r="S222" s="21">
        <f>S202-Baseline!S202</f>
        <v>1.4271371226730185</v>
      </c>
      <c r="T222" s="21">
        <f>T202-Baseline!T202</f>
        <v>1.4126672462355068</v>
      </c>
      <c r="U222" s="21">
        <f>U202-Baseline!U202</f>
        <v>1.3996430966879472</v>
      </c>
      <c r="V222" s="21">
        <f>V202-Baseline!V202</f>
        <v>1.3880520066120865</v>
      </c>
      <c r="W222" s="21">
        <f>W202-Baseline!W202</f>
        <v>1.3778831613424858</v>
      </c>
      <c r="X222" s="21">
        <f>X202-Baseline!X202</f>
        <v>1.3691275944141204</v>
      </c>
      <c r="Y222" s="21">
        <f>Y202-Baseline!Y202</f>
        <v>1.3617674096023444</v>
      </c>
      <c r="Z222" s="21">
        <f>Z202-Baseline!Z202</f>
        <v>1.3557904123352553</v>
      </c>
      <c r="AA222" s="21">
        <f>AA202-Baseline!AA202</f>
        <v>1.3512110785038822</v>
      </c>
      <c r="AB222" s="21">
        <f>AB202-Baseline!AB202</f>
        <v>1.3480278138540855</v>
      </c>
      <c r="AC222" s="21">
        <f>AC202-Baseline!AC202</f>
        <v>8.0553963289196666</v>
      </c>
      <c r="AD222" s="21">
        <f>AD202-Baseline!AD202</f>
        <v>7.8897728339941953</v>
      </c>
      <c r="AE222" s="21">
        <f>AE202-Baseline!AE202</f>
        <v>7.7314734300030858</v>
      </c>
      <c r="AF222" s="21">
        <f>AF202-Baseline!AF202</f>
        <v>7.5802196129182953</v>
      </c>
      <c r="AG222" s="21">
        <f>AG202-Baseline!AG202</f>
        <v>7.4357720916767196</v>
      </c>
      <c r="AH222" s="21">
        <f>AH202-Baseline!AH202</f>
        <v>7.2979444946811958</v>
      </c>
      <c r="AI222" s="21">
        <f>AI202-Baseline!AI202</f>
        <v>7.166627038153135</v>
      </c>
      <c r="AJ222" s="21">
        <f>AJ202-Baseline!AJ202</f>
        <v>7.074885927360322</v>
      </c>
      <c r="AK222" s="21">
        <f>AK202-Baseline!AK202</f>
        <v>6.9882852354619232</v>
      </c>
      <c r="AL222" s="21">
        <f>AL202-Baseline!AL202</f>
        <v>6.9067490109411116</v>
      </c>
      <c r="AM222" s="21">
        <f>AM202-Baseline!AM202</f>
        <v>6.8302091504360369</v>
      </c>
      <c r="AN222" s="21">
        <f>AN202-Baseline!AN202</f>
        <v>6.758597787905976</v>
      </c>
      <c r="AO222" s="21">
        <f>AO202-Baseline!AO202</f>
        <v>6.6918452711576011</v>
      </c>
      <c r="AP222" s="21">
        <f>AP202-Baseline!AP202</f>
        <v>6.6298919440688735</v>
      </c>
      <c r="AQ222" s="21">
        <f>AQ202-Baseline!AQ202</f>
        <v>6.5726834576668303</v>
      </c>
      <c r="AR222" s="21">
        <f>AR202-Baseline!AR202</f>
        <v>6.5048621216520068</v>
      </c>
      <c r="AS222" s="21">
        <f>AS202-Baseline!AS202</f>
        <v>6.4085966109056383</v>
      </c>
      <c r="AT222" s="21">
        <f>AT202-Baseline!AT202</f>
        <v>6.3158492272917943</v>
      </c>
      <c r="AU222" s="21">
        <f>AU202-Baseline!AU202</f>
        <v>6.2265321817933756</v>
      </c>
      <c r="AV222" s="21">
        <f>AV202-Baseline!AV202</f>
        <v>6.1405599357268095</v>
      </c>
      <c r="AW222" s="21">
        <f>AW202-Baseline!AW202</f>
        <v>6.057849173420129</v>
      </c>
      <c r="AX222" s="21">
        <f>AX202-Baseline!AX202</f>
        <v>5.9783189154062697</v>
      </c>
      <c r="AY222" s="21">
        <f>AY202-Baseline!AY202</f>
        <v>5.9018905117158429</v>
      </c>
      <c r="AZ222" s="21">
        <f>AZ202-Baseline!AZ202</f>
        <v>5.8284637070661311</v>
      </c>
      <c r="BA222" s="21">
        <f>BA202-Baseline!BA202</f>
        <v>5.7579515020577272</v>
      </c>
      <c r="BB222" s="21">
        <f>BB202-Baseline!BB202</f>
        <v>5.6896339437815682</v>
      </c>
    </row>
    <row r="223" spans="1:54" outlineLevel="2">
      <c r="B223" s="19"/>
      <c r="C223" s="19"/>
      <c r="D223" s="19"/>
      <c r="E223" s="15"/>
    </row>
    <row r="224" spans="1:54" outlineLevel="2">
      <c r="A224" s="474" t="s">
        <v>475</v>
      </c>
      <c r="B224" s="150" t="s">
        <v>472</v>
      </c>
      <c r="C224" s="19"/>
      <c r="D224" s="135" t="s">
        <v>364</v>
      </c>
      <c r="E224" s="21">
        <f>E204-Baseline!E204</f>
        <v>1.4195666169876544</v>
      </c>
      <c r="F224" s="21">
        <f>F204-Baseline!F204</f>
        <v>2.8453303282288944</v>
      </c>
      <c r="G224" s="21">
        <f>G204-Baseline!G204</f>
        <v>4.2769821963957124</v>
      </c>
      <c r="H224" s="21">
        <f>H204-Baseline!H204</f>
        <v>5.7147252089484502</v>
      </c>
      <c r="I224" s="21">
        <f>I204-Baseline!I204</f>
        <v>7.1593066860496606</v>
      </c>
      <c r="J224" s="21">
        <f>J204-Baseline!J204</f>
        <v>8.6109587728412791</v>
      </c>
      <c r="K224" s="21">
        <f>K204-Baseline!K204</f>
        <v>10.069364694711773</v>
      </c>
      <c r="L224" s="21">
        <f>L204-Baseline!L204</f>
        <v>11.535317614976112</v>
      </c>
      <c r="M224" s="21">
        <f>M204-Baseline!M204</f>
        <v>12.980551331367678</v>
      </c>
      <c r="N224" s="21">
        <f>N204-Baseline!N204</f>
        <v>14.401147891089186</v>
      </c>
      <c r="O224" s="21">
        <f>O204-Baseline!O204</f>
        <v>15.799024179486963</v>
      </c>
      <c r="P224" s="21">
        <f>P204-Baseline!P204</f>
        <v>17.175494345941328</v>
      </c>
      <c r="Q224" s="21">
        <f>Q204-Baseline!Q204</f>
        <v>18.531845505425533</v>
      </c>
      <c r="R224" s="21">
        <f>R204-Baseline!R204</f>
        <v>19.868288779165233</v>
      </c>
      <c r="S224" s="21">
        <f>S204-Baseline!S204</f>
        <v>21.185233864816244</v>
      </c>
      <c r="T224" s="21">
        <f>T204-Baseline!T204</f>
        <v>22.483955404296104</v>
      </c>
      <c r="U224" s="21">
        <f>U204-Baseline!U204</f>
        <v>23.765704637001193</v>
      </c>
      <c r="V224" s="21">
        <f>V204-Baseline!V204</f>
        <v>25.03238010795835</v>
      </c>
      <c r="W224" s="21">
        <f>W204-Baseline!W204</f>
        <v>26.2845332692862</v>
      </c>
      <c r="X224" s="21">
        <f>X204-Baseline!X204</f>
        <v>27.524047644265409</v>
      </c>
      <c r="Y224" s="21">
        <f>Y204-Baseline!Y204</f>
        <v>28.751403392564225</v>
      </c>
      <c r="Z224" s="21">
        <f>Z204-Baseline!Z204</f>
        <v>29.968458088122684</v>
      </c>
      <c r="AA224" s="21">
        <f>AA204-Baseline!AA204</f>
        <v>31.176379310818827</v>
      </c>
      <c r="AB224" s="21">
        <f>AB204-Baseline!AB204</f>
        <v>32.376321767099981</v>
      </c>
      <c r="AC224" s="21">
        <f>AC204-Baseline!AC204</f>
        <v>39.915783760224116</v>
      </c>
      <c r="AD224" s="21">
        <f>AD204-Baseline!AD204</f>
        <v>47.279912528085887</v>
      </c>
      <c r="AE224" s="21">
        <f>AE204-Baseline!AE204</f>
        <v>54.476047044775676</v>
      </c>
      <c r="AF224" s="21">
        <f>AF204-Baseline!AF204</f>
        <v>61.510980415525253</v>
      </c>
      <c r="AG224" s="21">
        <f>AG204-Baseline!AG204</f>
        <v>68.391334330155644</v>
      </c>
      <c r="AH224" s="21">
        <f>AH204-Baseline!AH204</f>
        <v>75.12357613695562</v>
      </c>
      <c r="AI224" s="21">
        <f>AI204-Baseline!AI204</f>
        <v>81.714044837315072</v>
      </c>
      <c r="AJ224" s="21">
        <f>AJ204-Baseline!AJ204</f>
        <v>88.199288280558946</v>
      </c>
      <c r="AK224" s="21">
        <f>AK204-Baseline!AK204</f>
        <v>94.584126586914863</v>
      </c>
      <c r="AL224" s="21">
        <f>AL204-Baseline!AL204</f>
        <v>100.87330729559187</v>
      </c>
      <c r="AM224" s="21">
        <f>AM204-Baseline!AM204</f>
        <v>107.07149973691109</v>
      </c>
      <c r="AN224" s="21">
        <f>AN204-Baseline!AN204</f>
        <v>113.18329123008465</v>
      </c>
      <c r="AO224" s="21">
        <f>AO204-Baseline!AO204</f>
        <v>119.21318740768082</v>
      </c>
      <c r="AP224" s="21">
        <f>AP204-Baseline!AP204</f>
        <v>125.16562276889663</v>
      </c>
      <c r="AQ224" s="21">
        <f>AQ204-Baseline!AQ204</f>
        <v>131.0449664702324</v>
      </c>
      <c r="AR224" s="21">
        <f>AR204-Baseline!AR204</f>
        <v>136.84424995235989</v>
      </c>
      <c r="AS224" s="21">
        <f>AS204-Baseline!AS204</f>
        <v>142.54336845146437</v>
      </c>
      <c r="AT224" s="21">
        <f>AT204-Baseline!AT204</f>
        <v>148.14574449707206</v>
      </c>
      <c r="AU224" s="21">
        <f>AU204-Baseline!AU204</f>
        <v>153.65471192224084</v>
      </c>
      <c r="AV224" s="21">
        <f>AV204-Baseline!AV204</f>
        <v>159.07351806734135</v>
      </c>
      <c r="AW224" s="21">
        <f>AW204-Baseline!AW204</f>
        <v>164.40532597501891</v>
      </c>
      <c r="AX224" s="21">
        <f>AX204-Baseline!AX204</f>
        <v>169.65321689602206</v>
      </c>
      <c r="AY224" s="21">
        <f>AY204-Baseline!AY204</f>
        <v>174.82019270809724</v>
      </c>
      <c r="AZ224" s="21">
        <f>AZ204-Baseline!AZ204</f>
        <v>179.90915434494173</v>
      </c>
      <c r="BA224" s="21">
        <f>BA204-Baseline!BA204</f>
        <v>184.92291509781421</v>
      </c>
      <c r="BB224" s="21">
        <f>BB204-Baseline!BB204</f>
        <v>189.86372026796619</v>
      </c>
    </row>
    <row r="225" spans="1:54" outlineLevel="2">
      <c r="A225" s="475"/>
      <c r="B225" s="150" t="s">
        <v>473</v>
      </c>
      <c r="C225" s="19"/>
      <c r="D225" s="135" t="s">
        <v>364</v>
      </c>
      <c r="E225" s="21">
        <f>E205-Baseline!E205</f>
        <v>1.3485516653383769</v>
      </c>
      <c r="F225" s="21">
        <f>F205-Baseline!F205</f>
        <v>2.7007470671644476</v>
      </c>
      <c r="G225" s="21">
        <f>G205-Baseline!G205</f>
        <v>4.0567415095440369</v>
      </c>
      <c r="H225" s="21">
        <f>H205-Baseline!H205</f>
        <v>5.4166950638092208</v>
      </c>
      <c r="I225" s="21">
        <f>I205-Baseline!I205</f>
        <v>6.7807727651391261</v>
      </c>
      <c r="J225" s="21">
        <f>J205-Baseline!J205</f>
        <v>8.149144816393477</v>
      </c>
      <c r="K225" s="21">
        <f>K205-Baseline!K205</f>
        <v>9.5219867992444573</v>
      </c>
      <c r="L225" s="21">
        <f>L205-Baseline!L205</f>
        <v>10.899479893311865</v>
      </c>
      <c r="M225" s="21">
        <f>M205-Baseline!M205</f>
        <v>12.253306347268582</v>
      </c>
      <c r="N225" s="21">
        <f>N205-Baseline!N205</f>
        <v>13.58006606049366</v>
      </c>
      <c r="O225" s="21">
        <f>O205-Baseline!O205</f>
        <v>14.881032059043511</v>
      </c>
      <c r="P225" s="21">
        <f>P205-Baseline!P205</f>
        <v>16.157447143589813</v>
      </c>
      <c r="Q225" s="21">
        <f>Q205-Baseline!Q205</f>
        <v>17.410525383943508</v>
      </c>
      <c r="R225" s="21">
        <f>R205-Baseline!R205</f>
        <v>18.639781083971467</v>
      </c>
      <c r="S225" s="21">
        <f>S205-Baseline!S205</f>
        <v>19.846136315535372</v>
      </c>
      <c r="T225" s="21">
        <f>T205-Baseline!T205</f>
        <v>21.030785586746081</v>
      </c>
      <c r="U225" s="21">
        <f>U205-Baseline!U205</f>
        <v>22.194898176949849</v>
      </c>
      <c r="V225" s="21">
        <f>V205-Baseline!V205</f>
        <v>23.339619554283924</v>
      </c>
      <c r="W225" s="21">
        <f>W205-Baseline!W205</f>
        <v>24.466072767379519</v>
      </c>
      <c r="X225" s="21">
        <f>X205-Baseline!X205</f>
        <v>25.575359813915028</v>
      </c>
      <c r="Y225" s="21">
        <f>Y205-Baseline!Y205</f>
        <v>26.668552210889136</v>
      </c>
      <c r="Z225" s="21">
        <f>Z205-Baseline!Z205</f>
        <v>27.746696175763308</v>
      </c>
      <c r="AA225" s="21">
        <f>AA205-Baseline!AA205</f>
        <v>28.810838754302502</v>
      </c>
      <c r="AB225" s="21">
        <f>AB205-Baseline!AB205</f>
        <v>29.862011185938563</v>
      </c>
      <c r="AC225" s="21">
        <f>AC205-Baseline!AC205</f>
        <v>36.882838665445206</v>
      </c>
      <c r="AD225" s="21">
        <f>AD205-Baseline!AD205</f>
        <v>43.718237142312539</v>
      </c>
      <c r="AE225" s="21">
        <f>AE205-Baseline!AE205</f>
        <v>50.37515988928201</v>
      </c>
      <c r="AF225" s="21">
        <f>AF205-Baseline!AF205</f>
        <v>56.860320414391197</v>
      </c>
      <c r="AG225" s="21">
        <f>AG205-Baseline!AG205</f>
        <v>63.180210650223586</v>
      </c>
      <c r="AH225" s="21">
        <f>AH205-Baseline!AH205</f>
        <v>69.341123544893705</v>
      </c>
      <c r="AI225" s="21">
        <f>AI205-Baseline!AI205</f>
        <v>75.349183381411976</v>
      </c>
      <c r="AJ225" s="21">
        <f>AJ205-Baseline!AJ205</f>
        <v>81.237859844973173</v>
      </c>
      <c r="AK225" s="21">
        <f>AK205-Baseline!AK205</f>
        <v>87.011665741695197</v>
      </c>
      <c r="AL225" s="21">
        <f>AL205-Baseline!AL205</f>
        <v>92.67501496330955</v>
      </c>
      <c r="AM225" s="21">
        <f>AM205-Baseline!AM205</f>
        <v>98.232227508713649</v>
      </c>
      <c r="AN225" s="21">
        <f>AN205-Baseline!AN205</f>
        <v>103.68753190896086</v>
      </c>
      <c r="AO225" s="21">
        <f>AO205-Baseline!AO205</f>
        <v>109.04506692029742</v>
      </c>
      <c r="AP225" s="21">
        <f>AP205-Baseline!AP205</f>
        <v>114.30888708927124</v>
      </c>
      <c r="AQ225" s="21">
        <f>AQ205-Baseline!AQ205</f>
        <v>119.48296670160565</v>
      </c>
      <c r="AR225" s="21">
        <f>AR205-Baseline!AR205</f>
        <v>124.56403487114757</v>
      </c>
      <c r="AS225" s="21">
        <f>AS205-Baseline!AS205</f>
        <v>129.54047593923065</v>
      </c>
      <c r="AT225" s="21">
        <f>AT205-Baseline!AT205</f>
        <v>134.41562098540066</v>
      </c>
      <c r="AU225" s="21">
        <f>AU205-Baseline!AU205</f>
        <v>139.19271063582286</v>
      </c>
      <c r="AV225" s="21">
        <f>AV205-Baseline!AV205</f>
        <v>143.87489761378831</v>
      </c>
      <c r="AW225" s="21">
        <f>AW205-Baseline!AW205</f>
        <v>148.46524922923993</v>
      </c>
      <c r="AX225" s="21">
        <f>AX205-Baseline!AX205</f>
        <v>152.96674985567714</v>
      </c>
      <c r="AY225" s="21">
        <f>AY205-Baseline!AY205</f>
        <v>157.3823033559481</v>
      </c>
      <c r="AZ225" s="21">
        <f>AZ205-Baseline!AZ205</f>
        <v>161.71471160756357</v>
      </c>
      <c r="BA225" s="21">
        <f>BA205-Baseline!BA205</f>
        <v>165.96668791557224</v>
      </c>
      <c r="BB225" s="21">
        <f>BB205-Baseline!BB205</f>
        <v>170.14053296616632</v>
      </c>
    </row>
    <row r="226" spans="1:54" outlineLevel="2">
      <c r="A226" s="476"/>
      <c r="B226" s="150" t="s">
        <v>474</v>
      </c>
      <c r="C226" s="19"/>
      <c r="D226" s="135" t="s">
        <v>364</v>
      </c>
      <c r="E226" s="21">
        <f>E206-Baseline!E206</f>
        <v>1.4910318443675934</v>
      </c>
      <c r="F226" s="21">
        <f>F206-Baseline!F206</f>
        <v>2.9900870157693111</v>
      </c>
      <c r="G226" s="21">
        <f>G206-Baseline!G206</f>
        <v>4.497481810484472</v>
      </c>
      <c r="H226" s="21">
        <f>H206-Baseline!H206</f>
        <v>6.0135437260569038</v>
      </c>
      <c r="I226" s="21">
        <f>I206-Baseline!I206</f>
        <v>7.5386119235866706</v>
      </c>
      <c r="J226" s="21">
        <f>J206-Baseline!J206</f>
        <v>9.0730377083037688</v>
      </c>
      <c r="K226" s="21">
        <f>K206-Baseline!K206</f>
        <v>10.61718502898184</v>
      </c>
      <c r="L226" s="21">
        <f>L206-Baseline!L206</f>
        <v>12.171430997264883</v>
      </c>
      <c r="M226" s="21">
        <f>M206-Baseline!M206</f>
        <v>13.707631741147251</v>
      </c>
      <c r="N226" s="21">
        <f>N206-Baseline!N206</f>
        <v>15.222594471598454</v>
      </c>
      <c r="O226" s="21">
        <f>O206-Baseline!O206</f>
        <v>16.717812928376716</v>
      </c>
      <c r="P226" s="21">
        <f>P206-Baseline!P206</f>
        <v>18.194759512811807</v>
      </c>
      <c r="Q226" s="21">
        <f>Q206-Baseline!Q206</f>
        <v>19.654887150867292</v>
      </c>
      <c r="R226" s="21">
        <f>R206-Baseline!R206</f>
        <v>21.097954404003204</v>
      </c>
      <c r="S226" s="21">
        <f>S206-Baseline!S206</f>
        <v>22.525091526676221</v>
      </c>
      <c r="T226" s="21">
        <f>T206-Baseline!T206</f>
        <v>23.937758772911728</v>
      </c>
      <c r="U226" s="21">
        <f>U206-Baseline!U206</f>
        <v>25.337401869599674</v>
      </c>
      <c r="V226" s="21">
        <f>V206-Baseline!V206</f>
        <v>26.725453876211759</v>
      </c>
      <c r="W226" s="21">
        <f>W206-Baseline!W206</f>
        <v>28.103337037554244</v>
      </c>
      <c r="X226" s="21">
        <f>X206-Baseline!X206</f>
        <v>29.472464631968364</v>
      </c>
      <c r="Y226" s="21">
        <f>Y206-Baseline!Y206</f>
        <v>30.834232041570708</v>
      </c>
      <c r="Z226" s="21">
        <f>Z206-Baseline!Z206</f>
        <v>32.190022453905961</v>
      </c>
      <c r="AA226" s="21">
        <f>AA206-Baseline!AA206</f>
        <v>33.541233532409841</v>
      </c>
      <c r="AB226" s="21">
        <f>AB206-Baseline!AB206</f>
        <v>34.889261346263929</v>
      </c>
      <c r="AC226" s="21">
        <f>AC206-Baseline!AC206</f>
        <v>42.944657675183592</v>
      </c>
      <c r="AD226" s="21">
        <f>AD206-Baseline!AD206</f>
        <v>50.834430509177785</v>
      </c>
      <c r="AE226" s="21">
        <f>AE206-Baseline!AE206</f>
        <v>58.56590393918087</v>
      </c>
      <c r="AF226" s="21">
        <f>AF206-Baseline!AF206</f>
        <v>66.146123552099169</v>
      </c>
      <c r="AG226" s="21">
        <f>AG206-Baseline!AG206</f>
        <v>73.581895643775894</v>
      </c>
      <c r="AH226" s="21">
        <f>AH206-Baseline!AH206</f>
        <v>80.879840138457084</v>
      </c>
      <c r="AI226" s="21">
        <f>AI206-Baseline!AI206</f>
        <v>88.046467176610221</v>
      </c>
      <c r="AJ226" s="21">
        <f>AJ206-Baseline!AJ206</f>
        <v>95.121353103970549</v>
      </c>
      <c r="AK226" s="21">
        <f>AK206-Baseline!AK206</f>
        <v>102.10963833943248</v>
      </c>
      <c r="AL226" s="21">
        <f>AL206-Baseline!AL206</f>
        <v>109.01638735037359</v>
      </c>
      <c r="AM226" s="21">
        <f>AM206-Baseline!AM206</f>
        <v>115.84659650080962</v>
      </c>
      <c r="AN226" s="21">
        <f>AN206-Baseline!AN206</f>
        <v>122.60519428871559</v>
      </c>
      <c r="AO226" s="21">
        <f>AO206-Baseline!AO206</f>
        <v>129.29703955987318</v>
      </c>
      <c r="AP226" s="21">
        <f>AP206-Baseline!AP206</f>
        <v>135.92693150394206</v>
      </c>
      <c r="AQ226" s="21">
        <f>AQ206-Baseline!AQ206</f>
        <v>142.4996149616089</v>
      </c>
      <c r="AR226" s="21">
        <f>AR206-Baseline!AR206</f>
        <v>149.00447708326089</v>
      </c>
      <c r="AS226" s="21">
        <f>AS206-Baseline!AS206</f>
        <v>155.41307369416654</v>
      </c>
      <c r="AT226" s="21">
        <f>AT206-Baseline!AT206</f>
        <v>161.72892292145835</v>
      </c>
      <c r="AU226" s="21">
        <f>AU206-Baseline!AU206</f>
        <v>167.95545510325172</v>
      </c>
      <c r="AV226" s="21">
        <f>AV206-Baseline!AV206</f>
        <v>174.09601503897852</v>
      </c>
      <c r="AW226" s="21">
        <f>AW206-Baseline!AW206</f>
        <v>180.15386421239864</v>
      </c>
      <c r="AX226" s="21">
        <f>AX206-Baseline!AX206</f>
        <v>186.13218312780492</v>
      </c>
      <c r="AY226" s="21">
        <f>AY206-Baseline!AY206</f>
        <v>192.03407363952076</v>
      </c>
      <c r="AZ226" s="21">
        <f>AZ206-Baseline!AZ206</f>
        <v>197.86253734658689</v>
      </c>
      <c r="BA226" s="21">
        <f>BA206-Baseline!BA206</f>
        <v>203.62048884864461</v>
      </c>
      <c r="BB226" s="21">
        <f>BB206-Baseline!BB206</f>
        <v>209.31012279242617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479</v>
      </c>
      <c r="C229" s="57"/>
      <c r="D229" s="56" t="s">
        <v>364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480</v>
      </c>
    </row>
    <row r="2" spans="1:19">
      <c r="A2" s="472" t="s">
        <v>481</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483</v>
      </c>
    </row>
    <row r="20" spans="1:19">
      <c r="A20" s="472" t="s">
        <v>484</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325</v>
      </c>
      <c r="B23" s="406"/>
      <c r="C23" s="406"/>
      <c r="D23" s="406"/>
      <c r="E23" s="406"/>
      <c r="F23" s="406"/>
      <c r="G23" s="406"/>
      <c r="H23" s="406"/>
      <c r="I23" s="406"/>
      <c r="J23" s="406"/>
      <c r="K23" s="406"/>
      <c r="L23" s="406"/>
      <c r="M23" s="406"/>
      <c r="N23" s="406"/>
      <c r="O23" s="406"/>
      <c r="P23" s="406"/>
      <c r="Q23" s="406"/>
      <c r="R23" s="406"/>
      <c r="S23" s="406"/>
    </row>
    <row r="24" spans="1:19">
      <c r="A24" s="158" t="s">
        <v>467</v>
      </c>
      <c r="B24" s="406"/>
      <c r="C24" s="406"/>
      <c r="D24" s="406"/>
      <c r="E24" s="406"/>
      <c r="F24" s="406"/>
      <c r="G24" s="406"/>
      <c r="H24" s="406"/>
      <c r="I24" s="406"/>
      <c r="J24" s="406"/>
      <c r="K24" s="406"/>
      <c r="L24" s="406"/>
      <c r="M24" s="406"/>
      <c r="N24" s="406"/>
      <c r="O24" s="406"/>
      <c r="P24" s="406"/>
      <c r="Q24" s="406"/>
      <c r="R24" s="406"/>
      <c r="S24" s="406"/>
    </row>
    <row r="25" spans="1:19">
      <c r="A25" s="159" t="s">
        <v>370</v>
      </c>
      <c r="B25" s="406"/>
      <c r="C25" s="406"/>
      <c r="D25" s="406"/>
      <c r="E25" s="406"/>
      <c r="F25" s="406"/>
      <c r="G25" s="406"/>
      <c r="H25" s="406"/>
      <c r="I25" s="406"/>
      <c r="J25" s="406"/>
      <c r="K25" s="406"/>
      <c r="L25" s="406"/>
      <c r="M25" s="406"/>
      <c r="N25" s="406"/>
      <c r="O25" s="406"/>
      <c r="P25" s="406"/>
      <c r="Q25" s="406"/>
      <c r="R25" s="406"/>
      <c r="S25" s="406"/>
    </row>
    <row r="26" spans="1:19">
      <c r="A26" s="159" t="s">
        <v>446</v>
      </c>
      <c r="B26" s="406"/>
      <c r="C26" s="406"/>
      <c r="D26" s="406"/>
      <c r="E26" s="406"/>
      <c r="F26" s="406"/>
      <c r="G26" s="406"/>
      <c r="H26" s="406"/>
      <c r="I26" s="406"/>
      <c r="J26" s="406"/>
      <c r="K26" s="406"/>
      <c r="L26" s="406"/>
      <c r="M26" s="406"/>
      <c r="N26" s="406"/>
      <c r="O26" s="406"/>
      <c r="P26" s="406"/>
      <c r="Q26" s="406"/>
      <c r="R26" s="406"/>
      <c r="S26" s="406"/>
    </row>
    <row r="27" spans="1:19">
      <c r="A27" s="159" t="s">
        <v>447</v>
      </c>
      <c r="B27" s="406"/>
      <c r="C27" s="406"/>
      <c r="D27" s="406"/>
      <c r="E27" s="406"/>
      <c r="F27" s="406"/>
      <c r="G27" s="406"/>
      <c r="H27" s="406"/>
      <c r="I27" s="406"/>
      <c r="J27" s="406"/>
      <c r="K27" s="406"/>
      <c r="L27" s="406"/>
      <c r="M27" s="406"/>
      <c r="N27" s="406"/>
      <c r="O27" s="406"/>
      <c r="P27" s="406"/>
      <c r="Q27" s="406"/>
      <c r="R27" s="406"/>
      <c r="S27" s="406"/>
    </row>
    <row r="31" spans="1:19">
      <c r="A31" s="4" t="s">
        <v>488</v>
      </c>
    </row>
    <row r="32" spans="1:19">
      <c r="A32" t="s">
        <v>489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7" t="s">
        <v>317</v>
      </c>
      <c r="J2" s="438"/>
      <c r="K2" s="438"/>
      <c r="L2" s="438"/>
      <c r="M2" s="438"/>
      <c r="N2" s="438"/>
      <c r="O2" s="438"/>
      <c r="P2" s="438"/>
      <c r="Q2" s="438"/>
      <c r="R2" s="438"/>
      <c r="S2" s="438"/>
      <c r="T2" s="438"/>
      <c r="U2" s="439"/>
    </row>
    <row r="3" spans="1:21" ht="13.5" customHeight="1" outlineLevel="1" thickBot="1">
      <c r="A3" s="3"/>
      <c r="B3" s="7"/>
      <c r="F3" s="24"/>
      <c r="G3" s="10"/>
      <c r="I3" s="440" t="s">
        <v>318</v>
      </c>
      <c r="J3" s="441"/>
      <c r="K3" s="441"/>
      <c r="L3" s="441"/>
      <c r="M3" s="441"/>
      <c r="N3" s="442"/>
      <c r="O3" s="1"/>
      <c r="P3" s="446" t="s">
        <v>319</v>
      </c>
      <c r="Q3" s="447"/>
      <c r="R3" s="447"/>
      <c r="S3" s="447"/>
      <c r="T3" s="447"/>
      <c r="U3" s="448"/>
    </row>
    <row r="4" spans="1:21" ht="56.25" customHeight="1" outlineLevel="1">
      <c r="A4" s="31" t="s">
        <v>151</v>
      </c>
      <c r="B4" s="86"/>
      <c r="E4" s="53" t="s">
        <v>320</v>
      </c>
      <c r="F4" s="91"/>
      <c r="G4" s="28"/>
      <c r="H4" s="10"/>
      <c r="I4" s="443"/>
      <c r="J4" s="444"/>
      <c r="K4" s="444"/>
      <c r="L4" s="444"/>
      <c r="M4" s="444"/>
      <c r="N4" s="445"/>
      <c r="P4" s="449"/>
      <c r="Q4" s="450"/>
      <c r="R4" s="450"/>
      <c r="S4" s="450"/>
      <c r="T4" s="450"/>
      <c r="U4" s="451"/>
    </row>
    <row r="5" spans="1:21" outlineLevel="1">
      <c r="A5" s="13" t="s">
        <v>321</v>
      </c>
      <c r="B5" s="88"/>
      <c r="E5" s="14"/>
      <c r="H5" s="10"/>
      <c r="I5" s="477"/>
      <c r="J5" s="464"/>
      <c r="K5" s="464"/>
      <c r="L5" s="464"/>
      <c r="M5" s="464"/>
      <c r="N5" s="465"/>
      <c r="P5" s="477"/>
      <c r="Q5" s="464"/>
      <c r="R5" s="464"/>
      <c r="S5" s="464"/>
      <c r="T5" s="464"/>
      <c r="U5" s="465"/>
    </row>
    <row r="6" spans="1:21" outlineLevel="1">
      <c r="A6" s="13" t="s">
        <v>324</v>
      </c>
      <c r="B6" s="88"/>
      <c r="E6" s="53" t="s">
        <v>326</v>
      </c>
      <c r="F6" s="90"/>
      <c r="H6" s="10"/>
      <c r="I6" s="466"/>
      <c r="J6" s="467"/>
      <c r="K6" s="467"/>
      <c r="L6" s="467"/>
      <c r="M6" s="467"/>
      <c r="N6" s="468"/>
      <c r="P6" s="466"/>
      <c r="Q6" s="467"/>
      <c r="R6" s="467"/>
      <c r="S6" s="467"/>
      <c r="T6" s="467"/>
      <c r="U6" s="468"/>
    </row>
    <row r="7" spans="1:21" outlineLevel="1">
      <c r="A7" s="13" t="s">
        <v>328</v>
      </c>
      <c r="B7" s="88"/>
      <c r="E7" s="14"/>
      <c r="H7" s="10"/>
      <c r="I7" s="466"/>
      <c r="J7" s="467"/>
      <c r="K7" s="467"/>
      <c r="L7" s="467"/>
      <c r="M7" s="467"/>
      <c r="N7" s="468"/>
      <c r="P7" s="466"/>
      <c r="Q7" s="467"/>
      <c r="R7" s="467"/>
      <c r="S7" s="467"/>
      <c r="T7" s="467"/>
      <c r="U7" s="468"/>
    </row>
    <row r="8" spans="1:21" ht="41" outlineLevel="1" thickBot="1">
      <c r="A8" s="34" t="s">
        <v>330</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14" outlineLevel="1" thickBot="1">
      <c r="A10" s="32" t="s">
        <v>332</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40.5" outlineLevel="1">
      <c r="A12" s="26" t="s">
        <v>333</v>
      </c>
      <c r="B12" s="26" t="s">
        <v>334</v>
      </c>
      <c r="C12" s="26" t="s">
        <v>335</v>
      </c>
      <c r="D12" s="26" t="s">
        <v>336</v>
      </c>
      <c r="E12" s="26" t="s">
        <v>337</v>
      </c>
      <c r="F12" s="26" t="s">
        <v>338</v>
      </c>
      <c r="G12" s="26" t="s">
        <v>339</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12.980551331367678</v>
      </c>
      <c r="D13" s="21">
        <f t="shared" ref="D13:D18" si="1">INDEX($E$205:$AW$205,1,MATCH($A13,$E$53:$BB$53,0))</f>
        <v>0</v>
      </c>
      <c r="E13" s="21">
        <f>D13-Baseline!D13</f>
        <v>12.253306347268582</v>
      </c>
      <c r="F13" s="21">
        <f t="shared" ref="F13:F18" si="2">INDEX($E$206:$AW$206,1,MATCH($A13,$E$53:$BB$53,0))</f>
        <v>0</v>
      </c>
      <c r="G13" s="21">
        <f>F13-Baseline!F13</f>
        <v>13.707631741147251</v>
      </c>
      <c r="I13" s="466"/>
      <c r="J13" s="467"/>
      <c r="K13" s="467"/>
      <c r="L13" s="467"/>
      <c r="M13" s="467"/>
      <c r="N13" s="468"/>
      <c r="P13" s="466"/>
      <c r="Q13" s="467"/>
      <c r="R13" s="467"/>
      <c r="S13" s="467"/>
      <c r="T13" s="467"/>
      <c r="U13" s="468"/>
    </row>
    <row r="14" spans="1:21" outlineLevel="1">
      <c r="A14" s="58">
        <v>2040</v>
      </c>
      <c r="B14" s="21">
        <f t="shared" si="0"/>
        <v>0</v>
      </c>
      <c r="C14" s="21">
        <f>B14-Baseline!B14</f>
        <v>19.868288779165233</v>
      </c>
      <c r="D14" s="21">
        <f t="shared" si="1"/>
        <v>0</v>
      </c>
      <c r="E14" s="21">
        <f>D14-Baseline!D14</f>
        <v>18.639781083971467</v>
      </c>
      <c r="F14" s="21">
        <f t="shared" si="2"/>
        <v>0</v>
      </c>
      <c r="G14" s="21">
        <f>F14-Baseline!F14</f>
        <v>21.097954404003204</v>
      </c>
      <c r="I14" s="466"/>
      <c r="J14" s="467"/>
      <c r="K14" s="467"/>
      <c r="L14" s="467"/>
      <c r="M14" s="467"/>
      <c r="N14" s="468"/>
      <c r="P14" s="466"/>
      <c r="Q14" s="467"/>
      <c r="R14" s="467"/>
      <c r="S14" s="467"/>
      <c r="T14" s="467"/>
      <c r="U14" s="468"/>
    </row>
    <row r="15" spans="1:21" outlineLevel="1">
      <c r="A15" s="58">
        <v>2045</v>
      </c>
      <c r="B15" s="21">
        <f t="shared" si="0"/>
        <v>0</v>
      </c>
      <c r="C15" s="21">
        <f>B15-Baseline!B15</f>
        <v>26.2845332692862</v>
      </c>
      <c r="D15" s="21">
        <f t="shared" si="1"/>
        <v>0</v>
      </c>
      <c r="E15" s="21">
        <f>D15-Baseline!D15</f>
        <v>24.466072767379519</v>
      </c>
      <c r="F15" s="21">
        <f t="shared" si="2"/>
        <v>0</v>
      </c>
      <c r="G15" s="21">
        <f>F15-Baseline!F15</f>
        <v>28.103337037554244</v>
      </c>
      <c r="I15" s="466"/>
      <c r="J15" s="467"/>
      <c r="K15" s="467"/>
      <c r="L15" s="467"/>
      <c r="M15" s="467"/>
      <c r="N15" s="468"/>
      <c r="P15" s="466"/>
      <c r="Q15" s="467"/>
      <c r="R15" s="467"/>
      <c r="S15" s="467"/>
      <c r="T15" s="467"/>
      <c r="U15" s="468"/>
    </row>
    <row r="16" spans="1:21" outlineLevel="1">
      <c r="A16" s="58">
        <v>2050</v>
      </c>
      <c r="B16" s="21">
        <f t="shared" si="0"/>
        <v>0</v>
      </c>
      <c r="C16" s="21">
        <f>B16-Baseline!B16</f>
        <v>32.376321767099981</v>
      </c>
      <c r="D16" s="21">
        <f t="shared" si="1"/>
        <v>0</v>
      </c>
      <c r="E16" s="21">
        <f>D16-Baseline!D16</f>
        <v>29.862011185938563</v>
      </c>
      <c r="F16" s="21">
        <f t="shared" si="2"/>
        <v>0</v>
      </c>
      <c r="G16" s="21">
        <f>F16-Baseline!F16</f>
        <v>34.889261346263929</v>
      </c>
      <c r="I16" s="466"/>
      <c r="J16" s="467"/>
      <c r="K16" s="467"/>
      <c r="L16" s="467"/>
      <c r="M16" s="467"/>
      <c r="N16" s="468"/>
      <c r="P16" s="466"/>
      <c r="Q16" s="467"/>
      <c r="R16" s="467"/>
      <c r="S16" s="467"/>
      <c r="T16" s="467"/>
      <c r="U16" s="468"/>
    </row>
    <row r="17" spans="1:21" outlineLevel="1">
      <c r="A17" s="58">
        <v>2060</v>
      </c>
      <c r="B17" s="21">
        <f t="shared" si="0"/>
        <v>0</v>
      </c>
      <c r="C17" s="21">
        <f>B17-Baseline!B17</f>
        <v>100.87330729559187</v>
      </c>
      <c r="D17" s="21">
        <f t="shared" si="1"/>
        <v>0</v>
      </c>
      <c r="E17" s="21">
        <f>D17-Baseline!D17</f>
        <v>92.67501496330955</v>
      </c>
      <c r="F17" s="21">
        <f t="shared" si="2"/>
        <v>0</v>
      </c>
      <c r="G17" s="21">
        <f>F17-Baseline!F17</f>
        <v>109.01638735037359</v>
      </c>
      <c r="I17" s="466"/>
      <c r="J17" s="467"/>
      <c r="K17" s="467"/>
      <c r="L17" s="467"/>
      <c r="M17" s="467"/>
      <c r="N17" s="468"/>
      <c r="P17" s="466"/>
      <c r="Q17" s="467"/>
      <c r="R17" s="467"/>
      <c r="S17" s="467"/>
      <c r="T17" s="467"/>
      <c r="U17" s="468"/>
    </row>
    <row r="18" spans="1:21" outlineLevel="1">
      <c r="A18" s="58">
        <v>2070</v>
      </c>
      <c r="B18" s="21">
        <f t="shared" si="0"/>
        <v>0</v>
      </c>
      <c r="C18" s="21">
        <f>B18-Baseline!B18</f>
        <v>159.07351806734135</v>
      </c>
      <c r="D18" s="21">
        <f t="shared" si="1"/>
        <v>0</v>
      </c>
      <c r="E18" s="21">
        <f>D18-Baseline!D18</f>
        <v>143.87489761378831</v>
      </c>
      <c r="F18" s="21">
        <f t="shared" si="2"/>
        <v>0</v>
      </c>
      <c r="G18" s="21">
        <f>F18-Baseline!F18</f>
        <v>174.09601503897852</v>
      </c>
      <c r="I18" s="469"/>
      <c r="J18" s="470"/>
      <c r="K18" s="470"/>
      <c r="L18" s="470"/>
      <c r="M18" s="470"/>
      <c r="N18" s="471"/>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340</v>
      </c>
      <c r="B20" s="55">
        <f>Baseline!B20</f>
        <v>0.33700000000000002</v>
      </c>
      <c r="E20" s="154"/>
      <c r="I20" s="461" t="s">
        <v>341</v>
      </c>
      <c r="J20" s="462"/>
      <c r="K20" s="462"/>
      <c r="L20" s="462"/>
      <c r="M20" s="462"/>
      <c r="N20" s="463"/>
      <c r="P20" s="461" t="s">
        <v>342</v>
      </c>
      <c r="Q20" s="462"/>
      <c r="R20" s="462"/>
      <c r="S20" s="462"/>
      <c r="T20" s="462"/>
      <c r="U20" s="463"/>
    </row>
    <row r="21" spans="1:21" ht="12.75" customHeight="1" outlineLevel="1">
      <c r="A21" s="154"/>
      <c r="B21" s="155"/>
      <c r="I21" s="477"/>
      <c r="J21" s="464"/>
      <c r="K21" s="464"/>
      <c r="L21" s="464"/>
      <c r="M21" s="464"/>
      <c r="N21" s="465"/>
      <c r="P21" s="477"/>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344</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345</v>
      </c>
      <c r="I24" s="466"/>
      <c r="J24" s="467"/>
      <c r="K24" s="467"/>
      <c r="L24" s="467"/>
      <c r="M24" s="467"/>
      <c r="N24" s="468"/>
      <c r="P24" s="466"/>
      <c r="Q24" s="467"/>
      <c r="R24" s="467"/>
      <c r="S24" s="467"/>
      <c r="T24" s="467"/>
      <c r="U24" s="468"/>
    </row>
    <row r="25" spans="1:21" ht="14" outlineLevel="1" thickBot="1">
      <c r="B25" s="30" t="s">
        <v>346</v>
      </c>
      <c r="C25" s="30" t="s">
        <v>346</v>
      </c>
      <c r="D25" s="30" t="s">
        <v>346</v>
      </c>
      <c r="E25" s="30" t="s">
        <v>346</v>
      </c>
      <c r="F25" s="30" t="s">
        <v>346</v>
      </c>
      <c r="G25" s="30" t="s">
        <v>346</v>
      </c>
      <c r="I25" s="466"/>
      <c r="J25" s="467"/>
      <c r="K25" s="467"/>
      <c r="L25" s="467"/>
      <c r="M25" s="467"/>
      <c r="N25" s="468"/>
      <c r="P25" s="466"/>
      <c r="Q25" s="467"/>
      <c r="R25" s="467"/>
      <c r="S25" s="467"/>
      <c r="T25" s="467"/>
      <c r="U25" s="468"/>
    </row>
    <row r="26" spans="1:21" outlineLevel="1">
      <c r="A26" s="54" t="s">
        <v>347</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348</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4" outlineLevel="1" thickBot="1">
      <c r="A29" s="154"/>
      <c r="B29" s="248"/>
      <c r="C29" s="248"/>
      <c r="D29" s="248"/>
      <c r="E29" s="248"/>
      <c r="F29" s="248"/>
      <c r="G29" s="248"/>
      <c r="I29" s="466"/>
      <c r="J29" s="467"/>
      <c r="K29" s="467"/>
      <c r="L29" s="467"/>
      <c r="M29" s="467"/>
      <c r="N29" s="468"/>
      <c r="P29" s="466"/>
      <c r="Q29" s="467"/>
      <c r="R29" s="467"/>
      <c r="S29" s="467"/>
      <c r="T29" s="467"/>
      <c r="U29" s="468"/>
    </row>
    <row r="30" spans="1:21" ht="14" outlineLevel="1" thickBot="1">
      <c r="A30" s="308"/>
      <c r="B30" s="309" t="s">
        <v>349</v>
      </c>
      <c r="C30" s="310" t="s">
        <v>350</v>
      </c>
      <c r="D30" s="413" t="s">
        <v>306</v>
      </c>
      <c r="E30" s="414"/>
      <c r="F30" s="414"/>
      <c r="G30" s="415"/>
      <c r="I30" s="466"/>
      <c r="J30" s="467"/>
      <c r="K30" s="467"/>
      <c r="L30" s="467"/>
      <c r="M30" s="467"/>
      <c r="N30" s="468"/>
      <c r="P30" s="466"/>
      <c r="Q30" s="467"/>
      <c r="R30" s="467"/>
      <c r="S30" s="467"/>
      <c r="T30" s="467"/>
      <c r="U30" s="468"/>
    </row>
    <row r="31" spans="1:21" outlineLevel="1">
      <c r="A31" s="433" t="s">
        <v>351</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4"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354</v>
      </c>
    </row>
    <row r="49" spans="1:54" ht="15" outlineLevel="1">
      <c r="A49" s="12"/>
    </row>
    <row r="50" spans="1:54" ht="14" outlineLevel="1" thickBot="1">
      <c r="A50" s="4" t="s">
        <v>355</v>
      </c>
    </row>
    <row r="51" spans="1:54" outlineLevel="2">
      <c r="B51" s="19"/>
      <c r="C51" s="19"/>
      <c r="D51" s="19"/>
      <c r="E51" s="420" t="s">
        <v>253</v>
      </c>
      <c r="F51" s="408"/>
      <c r="G51" s="408"/>
      <c r="H51" s="408"/>
      <c r="I51" s="408"/>
      <c r="J51" s="408" t="s">
        <v>254</v>
      </c>
      <c r="K51" s="408"/>
      <c r="L51" s="408"/>
      <c r="M51" s="408"/>
      <c r="N51" s="408"/>
      <c r="O51" s="408" t="s">
        <v>255</v>
      </c>
      <c r="P51" s="408"/>
      <c r="Q51" s="408"/>
      <c r="R51" s="408"/>
      <c r="S51" s="408"/>
      <c r="T51" s="408" t="s">
        <v>256</v>
      </c>
      <c r="U51" s="408"/>
      <c r="V51" s="408"/>
      <c r="W51" s="408"/>
      <c r="X51" s="408"/>
      <c r="Y51" s="408" t="s">
        <v>356</v>
      </c>
      <c r="Z51" s="408"/>
      <c r="AA51" s="408"/>
      <c r="AB51" s="408"/>
      <c r="AC51" s="408"/>
      <c r="AD51" s="408" t="s">
        <v>357</v>
      </c>
      <c r="AE51" s="408"/>
      <c r="AF51" s="408"/>
      <c r="AG51" s="408"/>
      <c r="AH51" s="408"/>
      <c r="AI51" s="408" t="s">
        <v>358</v>
      </c>
      <c r="AJ51" s="408"/>
      <c r="AK51" s="408"/>
      <c r="AL51" s="408"/>
      <c r="AM51" s="408"/>
      <c r="AN51" s="408" t="s">
        <v>359</v>
      </c>
      <c r="AO51" s="408"/>
      <c r="AP51" s="408"/>
      <c r="AQ51" s="408"/>
      <c r="AR51" s="408"/>
      <c r="AS51" s="408" t="s">
        <v>360</v>
      </c>
      <c r="AT51" s="408"/>
      <c r="AU51" s="408"/>
      <c r="AV51" s="408"/>
      <c r="AW51" s="408"/>
      <c r="AX51" s="408" t="s">
        <v>361</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349</v>
      </c>
      <c r="C53" s="19" t="s">
        <v>362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363</v>
      </c>
      <c r="B54" s="127"/>
      <c r="C54" s="127"/>
      <c r="D54" s="124" t="s">
        <v>364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364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364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364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364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364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364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364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364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364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365</v>
      </c>
      <c r="C64" s="296" t="s">
        <v>366</v>
      </c>
      <c r="D64" s="123" t="s">
        <v>364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367</v>
      </c>
      <c r="B66" s="266"/>
      <c r="C66" s="267"/>
      <c r="D66" s="268" t="s">
        <v>364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364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364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364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364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368</v>
      </c>
      <c r="C71" s="123"/>
      <c r="D71" s="270" t="s">
        <v>364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369</v>
      </c>
      <c r="B75" s="127" t="s">
        <v>370</v>
      </c>
      <c r="C75" s="274"/>
      <c r="D75" s="124" t="s">
        <v>364</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364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371</v>
      </c>
      <c r="C77" s="271"/>
      <c r="D77" s="123" t="s">
        <v>364</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372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373</v>
      </c>
      <c r="C81" s="6" t="s">
        <v>374</v>
      </c>
      <c r="D81" t="s">
        <v>375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376</v>
      </c>
      <c r="C82" t="s">
        <v>377</v>
      </c>
      <c r="D82" t="s">
        <v>364</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378</v>
      </c>
      <c r="C83" t="s">
        <v>379</v>
      </c>
      <c r="D83" t="s">
        <v>364</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380</v>
      </c>
      <c r="C84" t="s">
        <v>381</v>
      </c>
      <c r="D84" t="s">
        <v>364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382</v>
      </c>
      <c r="C85" t="s">
        <v>383</v>
      </c>
      <c r="D85" t="s">
        <v>364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384</v>
      </c>
      <c r="C86" t="s">
        <v>385</v>
      </c>
      <c r="D86" t="s">
        <v>364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386</v>
      </c>
      <c r="C87" t="s">
        <v>387</v>
      </c>
      <c r="D87" t="s">
        <v>364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388</v>
      </c>
      <c r="C88" t="s">
        <v>389</v>
      </c>
      <c r="D88" t="s">
        <v>364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390</v>
      </c>
      <c r="C89" t="s">
        <v>391</v>
      </c>
      <c r="D89" t="s">
        <v>364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392</v>
      </c>
      <c r="C90" t="s">
        <v>393</v>
      </c>
      <c r="D90" t="s">
        <v>364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394</v>
      </c>
      <c r="C91" t="s">
        <v>395</v>
      </c>
      <c r="D91" t="s">
        <v>364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396</v>
      </c>
      <c r="C92" t="s">
        <v>397</v>
      </c>
      <c r="D92" t="s">
        <v>364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398</v>
      </c>
      <c r="C93" t="s">
        <v>399</v>
      </c>
      <c r="D93" t="s">
        <v>364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400</v>
      </c>
      <c r="C94" t="s">
        <v>401</v>
      </c>
      <c r="D94" t="s">
        <v>364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402</v>
      </c>
      <c r="C95" t="s">
        <v>403</v>
      </c>
      <c r="D95" t="s">
        <v>364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404</v>
      </c>
      <c r="C96" t="s">
        <v>405</v>
      </c>
      <c r="D96" t="s">
        <v>364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406</v>
      </c>
      <c r="C97" t="s">
        <v>407</v>
      </c>
      <c r="D97" t="s">
        <v>364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408</v>
      </c>
      <c r="C98" t="s">
        <v>409</v>
      </c>
      <c r="D98" t="s">
        <v>364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410</v>
      </c>
      <c r="C99" t="s">
        <v>411</v>
      </c>
      <c r="D99" t="s">
        <v>364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412</v>
      </c>
      <c r="C100" t="s">
        <v>413</v>
      </c>
      <c r="D100" t="s">
        <v>364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414</v>
      </c>
      <c r="C101" t="s">
        <v>415</v>
      </c>
      <c r="D101" t="s">
        <v>364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416</v>
      </c>
      <c r="C102" t="s">
        <v>417</v>
      </c>
      <c r="D102" t="s">
        <v>364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418</v>
      </c>
      <c r="C103" t="s">
        <v>419</v>
      </c>
      <c r="D103" t="s">
        <v>364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420</v>
      </c>
      <c r="C104" t="s">
        <v>421</v>
      </c>
      <c r="D104" t="s">
        <v>364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422</v>
      </c>
      <c r="C105" t="s">
        <v>423</v>
      </c>
      <c r="D105" t="s">
        <v>364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424</v>
      </c>
      <c r="C106" t="s">
        <v>425</v>
      </c>
      <c r="D106" t="s">
        <v>364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426</v>
      </c>
      <c r="C107" t="s">
        <v>427</v>
      </c>
      <c r="D107" t="s">
        <v>364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494</v>
      </c>
      <c r="C108" t="s">
        <v>495</v>
      </c>
      <c r="D108" t="s">
        <v>364</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496</v>
      </c>
      <c r="C109" t="s">
        <v>497</v>
      </c>
      <c r="D109" t="s">
        <v>364</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498</v>
      </c>
      <c r="C110" t="s">
        <v>499</v>
      </c>
      <c r="D110" t="s">
        <v>364</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500</v>
      </c>
      <c r="C111" t="s">
        <v>501</v>
      </c>
      <c r="D111" t="s">
        <v>364</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502</v>
      </c>
      <c r="C112" t="s">
        <v>503</v>
      </c>
      <c r="D112" t="s">
        <v>364</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504</v>
      </c>
      <c r="C113" t="s">
        <v>505</v>
      </c>
      <c r="D113" t="s">
        <v>364</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506</v>
      </c>
      <c r="C114" t="s">
        <v>507</v>
      </c>
      <c r="D114" t="s">
        <v>364</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508</v>
      </c>
      <c r="C115" t="s">
        <v>509</v>
      </c>
      <c r="D115" t="s">
        <v>364</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510</v>
      </c>
      <c r="C116" t="s">
        <v>511</v>
      </c>
      <c r="D116" t="s">
        <v>364</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512</v>
      </c>
      <c r="C117" t="s">
        <v>513</v>
      </c>
      <c r="D117" t="s">
        <v>364</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514</v>
      </c>
      <c r="C118" t="s">
        <v>515</v>
      </c>
      <c r="D118" t="s">
        <v>364</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516</v>
      </c>
      <c r="C119" t="s">
        <v>517</v>
      </c>
      <c r="D119" t="s">
        <v>364</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518</v>
      </c>
      <c r="C120" t="s">
        <v>519</v>
      </c>
      <c r="D120" t="s">
        <v>364</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520</v>
      </c>
      <c r="C121" t="s">
        <v>521</v>
      </c>
      <c r="D121" t="s">
        <v>364</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522</v>
      </c>
      <c r="C122" t="s">
        <v>523</v>
      </c>
      <c r="D122" t="s">
        <v>364</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524</v>
      </c>
      <c r="C123" t="s">
        <v>525</v>
      </c>
      <c r="D123" t="s">
        <v>364</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526</v>
      </c>
      <c r="C124" t="s">
        <v>527</v>
      </c>
      <c r="D124" t="s">
        <v>364</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528</v>
      </c>
      <c r="C125" t="s">
        <v>529</v>
      </c>
      <c r="D125" t="s">
        <v>364</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530</v>
      </c>
      <c r="C126" t="s">
        <v>531</v>
      </c>
      <c r="D126" t="s">
        <v>364</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532</v>
      </c>
      <c r="C127" t="s">
        <v>533</v>
      </c>
      <c r="D127" t="s">
        <v>364</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428</v>
      </c>
      <c r="C128" t="s">
        <v>429</v>
      </c>
      <c r="D128" t="s">
        <v>364</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430</v>
      </c>
      <c r="C129" t="s">
        <v>431</v>
      </c>
      <c r="D129" t="s">
        <v>364</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432</v>
      </c>
      <c r="C130" t="s">
        <v>433</v>
      </c>
      <c r="D130" t="s">
        <v>364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434</v>
      </c>
      <c r="C131" t="s">
        <v>435</v>
      </c>
      <c r="D131" t="s">
        <v>364</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436</v>
      </c>
      <c r="C132" t="s">
        <v>437</v>
      </c>
      <c r="D132" t="s">
        <v>364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438</v>
      </c>
      <c r="C133" s="7" t="s">
        <v>439</v>
      </c>
      <c r="D133" s="7" t="s">
        <v>364</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440</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441</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442</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443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444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445</v>
      </c>
      <c r="B143" s="135" t="s">
        <v>265</v>
      </c>
      <c r="C143" s="135" t="s">
        <v>370</v>
      </c>
      <c r="D143" s="135" t="s">
        <v>364</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265</v>
      </c>
      <c r="C144" s="135"/>
      <c r="D144" s="135" t="s">
        <v>364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265</v>
      </c>
      <c r="C145" s="135"/>
      <c r="D145" s="135" t="s">
        <v>364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268</v>
      </c>
      <c r="C146" s="135" t="s">
        <v>446</v>
      </c>
      <c r="D146" s="135" t="s">
        <v>364</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268</v>
      </c>
      <c r="C147" s="135" t="s">
        <v>447</v>
      </c>
      <c r="D147" s="135" t="s">
        <v>364</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268</v>
      </c>
      <c r="C148" s="135"/>
      <c r="D148" s="135" t="s">
        <v>364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268</v>
      </c>
      <c r="C149" s="135"/>
      <c r="D149" s="135" t="s">
        <v>364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271</v>
      </c>
      <c r="C150" s="315" t="s">
        <v>448</v>
      </c>
      <c r="D150" s="135" t="s">
        <v>364</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271</v>
      </c>
      <c r="C151" s="315" t="s">
        <v>449</v>
      </c>
      <c r="D151" s="135" t="s">
        <v>364</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271</v>
      </c>
      <c r="C152" s="315" t="s">
        <v>450</v>
      </c>
      <c r="D152" s="135" t="s">
        <v>364</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451</v>
      </c>
      <c r="C153" s="135"/>
      <c r="D153" s="135" t="s">
        <v>364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451</v>
      </c>
      <c r="C154" s="135"/>
      <c r="D154" s="135" t="s">
        <v>364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355</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444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452</v>
      </c>
      <c r="B158" s="135" t="s">
        <v>265</v>
      </c>
      <c r="C158" s="315" t="s">
        <v>370</v>
      </c>
      <c r="D158" s="135" t="s">
        <v>453</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265</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265</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268</v>
      </c>
      <c r="C161" s="315" t="s">
        <v>446</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268</v>
      </c>
      <c r="C162" s="315" t="s">
        <v>447</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268</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268</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451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451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451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451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451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456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457</v>
      </c>
      <c r="B172" s="135" t="s">
        <v>265</v>
      </c>
      <c r="C172" s="135" t="s">
        <v>370</v>
      </c>
      <c r="D172" s="135" t="s">
        <v>364</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265</v>
      </c>
      <c r="C173" s="135"/>
      <c r="D173" s="135" t="s">
        <v>364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265</v>
      </c>
      <c r="C174" s="135"/>
      <c r="D174" s="135" t="s">
        <v>364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458</v>
      </c>
      <c r="B176" s="135" t="s">
        <v>265</v>
      </c>
      <c r="C176" s="135" t="s">
        <v>370</v>
      </c>
      <c r="D176" s="135" t="s">
        <v>364</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265</v>
      </c>
      <c r="C177" s="135"/>
      <c r="D177" s="135" t="s">
        <v>364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265</v>
      </c>
      <c r="C178" s="135"/>
      <c r="D178" s="135" t="s">
        <v>364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459</v>
      </c>
      <c r="B182" s="19"/>
      <c r="C182" s="19"/>
      <c r="D182" s="19"/>
      <c r="E182" s="15"/>
    </row>
    <row r="183" spans="1:54" ht="15" outlineLevel="1">
      <c r="A183" s="12"/>
      <c r="B183" s="19"/>
      <c r="C183" s="19"/>
      <c r="D183" s="19"/>
      <c r="E183" s="15"/>
    </row>
    <row r="184" spans="1:54" s="4" customFormat="1" outlineLevel="1">
      <c r="A184" s="4" t="s">
        <v>460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461</v>
      </c>
      <c r="B186" s="150" t="s">
        <v>462</v>
      </c>
      <c r="C186" s="6" t="s">
        <v>463</v>
      </c>
      <c r="D186" s="10" t="s">
        <v>375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464</v>
      </c>
      <c r="C187" s="6" t="s">
        <v>465</v>
      </c>
      <c r="D187" s="10" t="s">
        <v>375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466</v>
      </c>
      <c r="B190" s="150" t="s">
        <v>325</v>
      </c>
      <c r="C190" s="19"/>
      <c r="D190" s="135" t="s">
        <v>364</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467</v>
      </c>
      <c r="C191" s="19"/>
      <c r="D191" s="135" t="s">
        <v>364</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536</v>
      </c>
      <c r="C192" s="19"/>
      <c r="D192" s="135" t="s">
        <v>364</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468</v>
      </c>
      <c r="C193" s="19"/>
      <c r="D193" s="135" t="s">
        <v>364</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469</v>
      </c>
      <c r="C194" s="19"/>
      <c r="D194" s="135" t="s">
        <v>364</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470</v>
      </c>
      <c r="C195" s="19"/>
      <c r="D195" s="135" t="s">
        <v>364</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268</v>
      </c>
      <c r="C196" s="19"/>
      <c r="D196" s="135" t="s">
        <v>364</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271</v>
      </c>
      <c r="C197" s="19"/>
      <c r="D197" s="135" t="s">
        <v>364</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451</v>
      </c>
      <c r="C198" s="19"/>
      <c r="D198" s="135" t="s">
        <v>364</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471</v>
      </c>
      <c r="B200" s="150" t="s">
        <v>472</v>
      </c>
      <c r="C200" s="19"/>
      <c r="D200" s="135" t="s">
        <v>364</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473</v>
      </c>
      <c r="C201" s="19"/>
      <c r="D201" s="135" t="s">
        <v>364</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474</v>
      </c>
      <c r="C202" s="19"/>
      <c r="D202" s="135" t="s">
        <v>364</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475</v>
      </c>
      <c r="B204" s="150" t="s">
        <v>476</v>
      </c>
      <c r="C204" s="19"/>
      <c r="D204" s="135" t="s">
        <v>364</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477</v>
      </c>
      <c r="C205" s="19"/>
      <c r="D205" s="135" t="s">
        <v>364</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478</v>
      </c>
      <c r="C206" s="19"/>
      <c r="D206" s="135" t="s">
        <v>364</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537</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466</v>
      </c>
      <c r="B210" s="150" t="s">
        <v>538</v>
      </c>
      <c r="C210" s="19"/>
      <c r="D210" s="135" t="s">
        <v>364</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467</v>
      </c>
      <c r="C211" s="19"/>
      <c r="D211" s="135" t="s">
        <v>364</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536</v>
      </c>
      <c r="C212" s="19"/>
      <c r="D212" s="135" t="s">
        <v>364</v>
      </c>
      <c r="E212" s="21">
        <f>E192-Baseline!E192</f>
        <v>2.3857899157375795E-2</v>
      </c>
      <c r="F212" s="21">
        <f>F77*F186-Baseline!F77*Baseline!F186</f>
        <v>2.4222380353972721E-2</v>
      </c>
      <c r="G212" s="21">
        <f>G77*G186-Baseline!G77*Baseline!G186</f>
        <v>2.4596714102776703E-2</v>
      </c>
      <c r="H212" s="21">
        <f>H77*H186-Baseline!H77*Baseline!H186</f>
        <v>2.4981160102195119E-2</v>
      </c>
      <c r="I212" s="21">
        <f>I77*I186-Baseline!I77*Baseline!I186</f>
        <v>2.5375984908721748E-2</v>
      </c>
      <c r="J212" s="21">
        <f>J77*J186-Baseline!J77*Baseline!J186</f>
        <v>2.57814621177892E-2</v>
      </c>
      <c r="K212" s="21">
        <f>K77*K186-Baseline!K77*Baseline!K186</f>
        <v>2.619787254939877E-2</v>
      </c>
      <c r="L212" s="21">
        <f>L77*L186-Baseline!L77*Baseline!L186</f>
        <v>2.6625504438654107E-2</v>
      </c>
      <c r="M212" s="21">
        <f>M77*M186-Baseline!M77*Baseline!M186</f>
        <v>2.706021260567806E-2</v>
      </c>
      <c r="N212" s="21">
        <f>N77*N186-Baseline!N77*Baseline!N186</f>
        <v>2.7506187720998859E-2</v>
      </c>
      <c r="O212" s="21">
        <f>O77*O186-Baseline!O77*Baseline!O186</f>
        <v>2.7964468847111786E-2</v>
      </c>
      <c r="P212" s="21">
        <f>P77*P186-Baseline!P77*Baseline!P186</f>
        <v>2.8435370020722779E-2</v>
      </c>
      <c r="Q212" s="21">
        <f>Q77*Q186-Baseline!Q77*Baseline!Q186</f>
        <v>2.8919213922905262E-2</v>
      </c>
      <c r="R212" s="21">
        <f>R77*R186-Baseline!R77*Baseline!R186</f>
        <v>2.9415748994900778E-2</v>
      </c>
      <c r="S212" s="21">
        <f>S77*S186-Baseline!S77*Baseline!S186</f>
        <v>2.9925826219735094E-2</v>
      </c>
      <c r="T212" s="21">
        <f>T77*T186-Baseline!T77*Baseline!T186</f>
        <v>3.044989103807717E-2</v>
      </c>
      <c r="U212" s="21">
        <f>U77*U186-Baseline!U77*Baseline!U186</f>
        <v>3.0988302160842276E-2</v>
      </c>
      <c r="V212" s="21">
        <f>V77*V186-Baseline!V77*Baseline!V186</f>
        <v>3.154142811237768E-2</v>
      </c>
      <c r="W212" s="21">
        <f>W77*W186-Baseline!W77*Baseline!W186</f>
        <v>3.2109647477734982E-2</v>
      </c>
      <c r="X212" s="21">
        <f>X77*X186-Baseline!X77*Baseline!X186</f>
        <v>3.269334915686449E-2</v>
      </c>
      <c r="Y212" s="21">
        <f>Y77*Y186-Baseline!Y77*Baseline!Y186</f>
        <v>3.3292932625900912E-2</v>
      </c>
      <c r="Z212" s="21">
        <f>Z77*Z186-Baseline!Z77*Baseline!Z186</f>
        <v>3.3908808205714423E-2</v>
      </c>
      <c r="AA212" s="21">
        <f>AA77*AA186-Baseline!AA77*Baseline!AA186</f>
        <v>3.4541397337906524E-2</v>
      </c>
      <c r="AB212" s="21">
        <f>AB77*AB186-Baseline!AB77*Baseline!AB186</f>
        <v>3.5191132868435081E-2</v>
      </c>
      <c r="AC212" s="21">
        <f>AC77*AC186-Baseline!AC77*Baseline!AC186</f>
        <v>0.12090967146331037</v>
      </c>
      <c r="AD212" s="21">
        <f>AD77*AD186-Baseline!AD77*Baseline!AD186</f>
        <v>0.12149130794799393</v>
      </c>
      <c r="AE212" s="21">
        <f>AE77*AE186-Baseline!AE77*Baseline!AE186</f>
        <v>0.12209256492162078</v>
      </c>
      <c r="AF212" s="21">
        <f>AF77*AF186-Baseline!AF77*Baseline!AF186</f>
        <v>0.12271388858832769</v>
      </c>
      <c r="AG212" s="21">
        <f>AG77*AG186-Baseline!AG77*Baseline!AG186</f>
        <v>0.12335573928638449</v>
      </c>
      <c r="AH212" s="21">
        <f>AH77*AH186-Baseline!AH77*Baseline!AH186</f>
        <v>0.12401859178151739</v>
      </c>
      <c r="AI212" s="21">
        <f>AI77*AI186-Baseline!AI77*Baseline!AI186</f>
        <v>0.12470293557066839</v>
      </c>
      <c r="AJ212" s="21">
        <f>AJ77*AJ186-Baseline!AJ77*Baseline!AJ186</f>
        <v>0.12601805808567756</v>
      </c>
      <c r="AK212" s="21">
        <f>AK77*AK186-Baseline!AK77*Baseline!AK186</f>
        <v>0.12736574504849613</v>
      </c>
      <c r="AL212" s="21">
        <f>AL77*AL186-Baseline!AL77*Baseline!AL186</f>
        <v>0.12874693545011939</v>
      </c>
      <c r="AM212" s="21">
        <f>AM77*AM186-Baseline!AM77*Baseline!AM186</f>
        <v>0.13016259881105657</v>
      </c>
      <c r="AN212" s="21">
        <f>AN77*AN186-Baseline!AN77*Baseline!AN186</f>
        <v>0.13161373610266192</v>
      </c>
      <c r="AO212" s="21">
        <f>AO77*AO186-Baseline!AO77*Baseline!AO186</f>
        <v>0.13310138069841321</v>
      </c>
      <c r="AP212" s="21">
        <f>AP77*AP186-Baseline!AP77*Baseline!AP186</f>
        <v>0.13462659935604612</v>
      </c>
      <c r="AQ212" s="21">
        <f>AQ77*AQ186-Baseline!AQ77*Baseline!AQ186</f>
        <v>0.13619049323148402</v>
      </c>
      <c r="AR212" s="21">
        <f>AR77*AR186-Baseline!AR77*Baseline!AR186</f>
        <v>0.13701101498569687</v>
      </c>
      <c r="AS212" s="21">
        <f>AS77*AS186-Baseline!AS77*Baseline!AS186</f>
        <v>0.1362118836613789</v>
      </c>
      <c r="AT212" s="21">
        <f>AT77*AT186-Baseline!AT77*Baseline!AT186</f>
        <v>0.13544873995944187</v>
      </c>
      <c r="AU212" s="21">
        <f>AU77*AU186-Baseline!AU77*Baseline!AU186</f>
        <v>0.13472058632955194</v>
      </c>
      <c r="AV212" s="21">
        <f>AV77*AV186-Baseline!AV77*Baseline!AV186</f>
        <v>0.13402645447791461</v>
      </c>
      <c r="AW212" s="21">
        <f>AW77*AW186-Baseline!AW77*Baseline!AW186</f>
        <v>0.1333654045159457</v>
      </c>
      <c r="AX212" s="21">
        <f>AX77*AX186-Baseline!AX77*Baseline!AX186</f>
        <v>0.13273652413374146</v>
      </c>
      <c r="AY212" s="21">
        <f>AY77*AY186-Baseline!AY77*Baseline!AY186</f>
        <v>0.13213892779762607</v>
      </c>
      <c r="AZ212" s="21">
        <f>AZ77*AZ186-Baseline!AZ77*Baseline!AZ186</f>
        <v>0.13157175597107401</v>
      </c>
      <c r="BA212" s="21">
        <f>BA77*BA186-Baseline!BA77*Baseline!BA186</f>
        <v>0.1310341743583282</v>
      </c>
      <c r="BB212" s="21">
        <f>BB77*BB186-Baseline!BB77*Baseline!BB186</f>
        <v>0.13049878921995658</v>
      </c>
    </row>
    <row r="213" spans="1:54" outlineLevel="2">
      <c r="A213" s="475"/>
      <c r="B213" s="150" t="s">
        <v>468</v>
      </c>
      <c r="C213" s="19"/>
      <c r="D213" s="135" t="s">
        <v>364</v>
      </c>
      <c r="E213" s="21">
        <f>E193-Baseline!E193</f>
        <v>0.14225504118919821</v>
      </c>
      <c r="F213" s="21">
        <f>F193-Baseline!F193</f>
        <v>0.14699819422869193</v>
      </c>
      <c r="G213" s="21">
        <f>G193-Baseline!G193</f>
        <v>0.15135760195501466</v>
      </c>
      <c r="H213" s="21">
        <f>H193-Baseline!H193</f>
        <v>0.15584363894117775</v>
      </c>
      <c r="I213" s="21">
        <f>I193-Baseline!I193</f>
        <v>0.1609990238712351</v>
      </c>
      <c r="J213" s="21">
        <f>J193-Baseline!J193</f>
        <v>0.16630690229599313</v>
      </c>
      <c r="K213" s="21">
        <f>K193-Baseline!K193</f>
        <v>0.17121660793305901</v>
      </c>
      <c r="L213" s="21">
        <f>L193-Baseline!L193</f>
        <v>0.17683626330475136</v>
      </c>
      <c r="M213" s="21">
        <f>M193-Baseline!M193</f>
        <v>0.18259440742638328</v>
      </c>
      <c r="N213" s="21">
        <f>N193-Baseline!N193</f>
        <v>0.18793835513867418</v>
      </c>
      <c r="O213" s="21">
        <f>O193-Baseline!O193</f>
        <v>0.19403651896213103</v>
      </c>
      <c r="P213" s="21">
        <f>P193-Baseline!P193</f>
        <v>0.20032083182228538</v>
      </c>
      <c r="Q213" s="21">
        <f>Q193-Baseline!Q193</f>
        <v>0.20679761798140528</v>
      </c>
      <c r="R213" s="21">
        <f>R193-Baseline!R193</f>
        <v>0.21409335026571782</v>
      </c>
      <c r="S213" s="21">
        <f>S193-Baseline!S193</f>
        <v>0.22098079967341366</v>
      </c>
      <c r="T213" s="21">
        <f>T193-Baseline!T193</f>
        <v>0.22808125581385488</v>
      </c>
      <c r="U213" s="21">
        <f>U193-Baseline!U193</f>
        <v>0.23540189571053227</v>
      </c>
      <c r="V213" s="21">
        <f>V193-Baseline!V193</f>
        <v>0.24361940829555062</v>
      </c>
      <c r="W213" s="21">
        <f>W193-Baseline!W193</f>
        <v>0.25141492235570384</v>
      </c>
      <c r="X213" s="21">
        <f>X193-Baseline!X193</f>
        <v>0.26014760238300128</v>
      </c>
      <c r="Y213" s="21">
        <f>Y193-Baseline!Y193</f>
        <v>0.26845085763882853</v>
      </c>
      <c r="Z213" s="21">
        <f>Z193-Baseline!Z193</f>
        <v>0.27773395445080423</v>
      </c>
      <c r="AA213" s="21">
        <f>AA193-Baseline!AA193</f>
        <v>0.28731289410264815</v>
      </c>
      <c r="AB213" s="21">
        <f>AB193-Baseline!AB193</f>
        <v>0.29719771575410137</v>
      </c>
      <c r="AC213" s="21">
        <f>AC193-Baseline!AC193</f>
        <v>1.0359189383166794</v>
      </c>
      <c r="AD213" s="21">
        <f>AD193-Baseline!AD193</f>
        <v>1.0559174695420896</v>
      </c>
      <c r="AE213" s="21">
        <f>AE193-Baseline!AE193</f>
        <v>1.0764871112109617</v>
      </c>
      <c r="AF213" s="21">
        <f>AF193-Baseline!AF193</f>
        <v>1.0973023895058669</v>
      </c>
      <c r="AG213" s="21">
        <f>AG193-Baseline!AG193</f>
        <v>1.1184046066914699</v>
      </c>
      <c r="AH213" s="21">
        <f>AH193-Baseline!AH193</f>
        <v>1.1398447120993711</v>
      </c>
      <c r="AI213" s="21">
        <f>AI193-Baseline!AI193</f>
        <v>1.1616924646168385</v>
      </c>
      <c r="AJ213" s="21">
        <f>AJ193-Baseline!AJ193</f>
        <v>1.1896717115358151</v>
      </c>
      <c r="AK213" s="21">
        <f>AK193-Baseline!AK193</f>
        <v>1.218272078953728</v>
      </c>
      <c r="AL213" s="21">
        <f>AL193-Baseline!AL193</f>
        <v>1.2475313816723346</v>
      </c>
      <c r="AM213" s="21">
        <f>AM193-Baseline!AM193</f>
        <v>1.2774781983720838</v>
      </c>
      <c r="AN213" s="21">
        <f>AN193-Baseline!AN193</f>
        <v>1.308133786691992</v>
      </c>
      <c r="AO213" s="21">
        <f>AO193-Baseline!AO193</f>
        <v>1.3395162961017879</v>
      </c>
      <c r="AP213" s="21">
        <f>AP193-Baseline!AP193</f>
        <v>1.3716510797163943</v>
      </c>
      <c r="AQ213" s="21">
        <f>AQ193-Baseline!AQ193</f>
        <v>1.4045660115894545</v>
      </c>
      <c r="AR213" s="21">
        <f>AR193-Baseline!AR193</f>
        <v>1.4301122885577928</v>
      </c>
      <c r="AS213" s="21">
        <f>AS193-Baseline!AS193</f>
        <v>1.4387552023462555</v>
      </c>
      <c r="AT213" s="21">
        <f>AT193-Baseline!AT193</f>
        <v>1.4475830899085405</v>
      </c>
      <c r="AU213" s="21">
        <f>AU193-Baseline!AU193</f>
        <v>1.4565990403385134</v>
      </c>
      <c r="AV213" s="21">
        <f>AV193-Baseline!AV193</f>
        <v>1.4658056459185282</v>
      </c>
      <c r="AW213" s="21">
        <f>AW193-Baseline!AW193</f>
        <v>1.4752050711093727</v>
      </c>
      <c r="AX213" s="21">
        <f>AX193-Baseline!AX193</f>
        <v>1.4847994389461294</v>
      </c>
      <c r="AY213" s="21">
        <f>AY193-Baseline!AY193</f>
        <v>1.4945908174187932</v>
      </c>
      <c r="AZ213" s="21">
        <f>AZ193-Baseline!AZ193</f>
        <v>1.5045811128429316</v>
      </c>
      <c r="BA213" s="21">
        <f>BA193-Baseline!BA193</f>
        <v>1.5147720417734367</v>
      </c>
      <c r="BB213" s="21">
        <f>BB193-Baseline!BB193</f>
        <v>1.5248545660332373</v>
      </c>
    </row>
    <row r="214" spans="1:54" outlineLevel="2">
      <c r="A214" s="475"/>
      <c r="B214" s="150" t="s">
        <v>469</v>
      </c>
      <c r="C214" s="19"/>
      <c r="D214" s="135" t="s">
        <v>364</v>
      </c>
      <c r="E214" s="21">
        <f>E194-Baseline!E194</f>
        <v>7.1240089539920601E-2</v>
      </c>
      <c r="F214" s="21">
        <f>F194-Baseline!F194</f>
        <v>7.3429884813522334E-2</v>
      </c>
      <c r="G214" s="21">
        <f>G194-Baseline!G194</f>
        <v>7.5700176167785918E-2</v>
      </c>
      <c r="H214" s="21">
        <f>H194-Baseline!H194</f>
        <v>7.8054180653624045E-2</v>
      </c>
      <c r="I214" s="21">
        <f>I194-Baseline!I194</f>
        <v>8.0495248099930528E-2</v>
      </c>
      <c r="J214" s="21">
        <f>J194-Baseline!J194</f>
        <v>8.3026866758726378E-2</v>
      </c>
      <c r="K214" s="21">
        <f>K194-Baseline!K194</f>
        <v>8.5652668913545546E-2</v>
      </c>
      <c r="L214" s="21">
        <f>L194-Baseline!L194</f>
        <v>8.8376437107818145E-2</v>
      </c>
      <c r="M214" s="21">
        <f>M194-Baseline!M194</f>
        <v>9.1187144991535019E-2</v>
      </c>
      <c r="N214" s="21">
        <f>N194-Baseline!N194</f>
        <v>9.4101508642244994E-2</v>
      </c>
      <c r="O214" s="21">
        <f>O194-Baseline!O194</f>
        <v>9.7126229114206097E-2</v>
      </c>
      <c r="P214" s="21">
        <f>P194-Baseline!P194</f>
        <v>0.10026574991422364</v>
      </c>
      <c r="Q214" s="21">
        <f>Q194-Baseline!Q194</f>
        <v>0.10352469885089502</v>
      </c>
      <c r="R214" s="21">
        <f>R194-Baseline!R194</f>
        <v>0.10690577655397586</v>
      </c>
      <c r="S214" s="21">
        <f>S194-Baseline!S194</f>
        <v>0.11039094558630715</v>
      </c>
      <c r="T214" s="21">
        <f>T194-Baseline!T194</f>
        <v>0.11400898754470451</v>
      </c>
      <c r="U214" s="21">
        <f>U194-Baseline!U194</f>
        <v>0.11776525320921176</v>
      </c>
      <c r="V214" s="21">
        <f>V194-Baseline!V194</f>
        <v>0.12166531467246944</v>
      </c>
      <c r="W214" s="21">
        <f>W194-Baseline!W194</f>
        <v>0.12571497412344632</v>
      </c>
      <c r="X214" s="21">
        <f>X194-Baseline!X194</f>
        <v>0.12992027393930486</v>
      </c>
      <c r="Y214" s="21">
        <f>Y194-Baseline!Y194</f>
        <v>0.1342875063141192</v>
      </c>
      <c r="Z214" s="21">
        <f>Z194-Baseline!Z194</f>
        <v>0.13882322376651668</v>
      </c>
      <c r="AA214" s="21">
        <f>AA194-Baseline!AA194</f>
        <v>0.14353424994569799</v>
      </c>
      <c r="AB214" s="21">
        <f>AB194-Baseline!AB194</f>
        <v>0.1484276911090113</v>
      </c>
      <c r="AC214" s="21">
        <f>AC194-Baseline!AC194</f>
        <v>0.51728442469918268</v>
      </c>
      <c r="AD214" s="21">
        <f>AD194-Baseline!AD194</f>
        <v>0.52718717854764774</v>
      </c>
      <c r="AE214" s="21">
        <f>AE194-Baseline!AE194</f>
        <v>0.53727534149064449</v>
      </c>
      <c r="AF214" s="21">
        <f>AF194-Baseline!AF194</f>
        <v>0.54752954386548014</v>
      </c>
      <c r="AG214" s="21">
        <f>AG194-Baseline!AG194</f>
        <v>0.55794092789346506</v>
      </c>
      <c r="AH214" s="21">
        <f>AH194-Baseline!AH194</f>
        <v>0.56851579996952084</v>
      </c>
      <c r="AI214" s="21">
        <f>AI194-Baseline!AI194</f>
        <v>0.579283600775654</v>
      </c>
      <c r="AJ214" s="21">
        <f>AJ194-Baseline!AJ194</f>
        <v>0.59310473185313761</v>
      </c>
      <c r="AK214" s="21">
        <f>AK194-Baseline!AK194</f>
        <v>0.60723966931983386</v>
      </c>
      <c r="AL214" s="21">
        <f>AL194-Baseline!AL194</f>
        <v>0.62169989460967778</v>
      </c>
      <c r="AM214" s="21">
        <f>AM194-Baseline!AM194</f>
        <v>0.63649830245696948</v>
      </c>
      <c r="AN214" s="21">
        <f>AN194-Baseline!AN194</f>
        <v>0.65164669376564499</v>
      </c>
      <c r="AO214" s="21">
        <f>AO194-Baseline!AO194</f>
        <v>0.66715512984216796</v>
      </c>
      <c r="AP214" s="21">
        <f>AP194-Baseline!AP194</f>
        <v>0.68303588747440858</v>
      </c>
      <c r="AQ214" s="21">
        <f>AQ194-Baseline!AQ194</f>
        <v>0.6993019225880881</v>
      </c>
      <c r="AR214" s="21">
        <f>AR194-Baseline!AR194</f>
        <v>0.7118969759722158</v>
      </c>
      <c r="AS214" s="21">
        <f>AS194-Baseline!AS194</f>
        <v>0.71607777132484396</v>
      </c>
      <c r="AT214" s="21">
        <f>AT194-Baseline!AT194</f>
        <v>0.7203520904708508</v>
      </c>
      <c r="AU214" s="21">
        <f>AU194-Baseline!AU194</f>
        <v>0.72472126559194339</v>
      </c>
      <c r="AV214" s="21">
        <f>AV194-Baseline!AV194</f>
        <v>0.72918647878344955</v>
      </c>
      <c r="AW214" s="21">
        <f>AW194-Baseline!AW194</f>
        <v>0.73374877888345036</v>
      </c>
      <c r="AX214" s="21">
        <f>AX194-Baseline!AX194</f>
        <v>0.73840914438019389</v>
      </c>
      <c r="AY214" s="21">
        <f>AY194-Baseline!AY194</f>
        <v>0.74316850561456349</v>
      </c>
      <c r="AZ214" s="21">
        <f>AZ194-Baseline!AZ194</f>
        <v>0.74802772761392522</v>
      </c>
      <c r="BA214" s="21">
        <f>BA194-Baseline!BA194</f>
        <v>0.7529875969096157</v>
      </c>
      <c r="BB214" s="21">
        <f>BB194-Baseline!BB194</f>
        <v>0.75789444647533522</v>
      </c>
    </row>
    <row r="215" spans="1:54" outlineLevel="2">
      <c r="A215" s="475"/>
      <c r="B215" s="150" t="s">
        <v>470</v>
      </c>
      <c r="C215" s="19"/>
      <c r="D215" s="135" t="s">
        <v>364</v>
      </c>
      <c r="E215" s="21">
        <f>E195-Baseline!E195</f>
        <v>0.21372026856913723</v>
      </c>
      <c r="F215" s="21">
        <f>F195-Baseline!F195</f>
        <v>0.22028965438916903</v>
      </c>
      <c r="G215" s="21">
        <f>G195-Baseline!G195</f>
        <v>0.22710052850335777</v>
      </c>
      <c r="H215" s="21">
        <f>H195-Baseline!H195</f>
        <v>0.23416254196087213</v>
      </c>
      <c r="I215" s="21">
        <f>I195-Baseline!I195</f>
        <v>0.24148574429979153</v>
      </c>
      <c r="J215" s="21">
        <f>J195-Baseline!J195</f>
        <v>0.24908060022147291</v>
      </c>
      <c r="K215" s="21">
        <f>K195-Baseline!K195</f>
        <v>0.25695800674063662</v>
      </c>
      <c r="L215" s="21">
        <f>L195-Baseline!L195</f>
        <v>0.26512931132345441</v>
      </c>
      <c r="M215" s="21">
        <f>M195-Baseline!M195</f>
        <v>0.27356143491718543</v>
      </c>
      <c r="N215" s="21">
        <f>N195-Baseline!N195</f>
        <v>0.28230452586836896</v>
      </c>
      <c r="O215" s="21">
        <f>O195-Baseline!O195</f>
        <v>0.29137868734261829</v>
      </c>
      <c r="P215" s="21">
        <f>P195-Baseline!P195</f>
        <v>0.30079724980300848</v>
      </c>
      <c r="Q215" s="21">
        <f>Q195-Baseline!Q195</f>
        <v>0.31057409655268509</v>
      </c>
      <c r="R215" s="21">
        <f>R195-Baseline!R195</f>
        <v>0.32071732966192751</v>
      </c>
      <c r="S215" s="21">
        <f>S195-Baseline!S195</f>
        <v>0.33117283669542114</v>
      </c>
      <c r="T215" s="21">
        <f>T195-Baseline!T195</f>
        <v>0.34202696256950121</v>
      </c>
      <c r="U215" s="21">
        <f>U195-Baseline!U195</f>
        <v>0.35329575969339</v>
      </c>
      <c r="V215" s="21">
        <f>V195-Baseline!V195</f>
        <v>0.36499594395047985</v>
      </c>
      <c r="W215" s="21">
        <f>W195-Baseline!W195</f>
        <v>0.37714492237033898</v>
      </c>
      <c r="X215" s="21">
        <f>X195-Baseline!X195</f>
        <v>0.38976082181791455</v>
      </c>
      <c r="Y215" s="21">
        <f>Y195-Baseline!Y195</f>
        <v>0.40286251894235764</v>
      </c>
      <c r="Z215" s="21">
        <f>Z195-Baseline!Z195</f>
        <v>0.41646967122759826</v>
      </c>
      <c r="AA215" s="21">
        <f>AA195-Baseline!AA195</f>
        <v>0.43060274991038805</v>
      </c>
      <c r="AB215" s="21">
        <f>AB195-Baseline!AB195</f>
        <v>0.44528307332703387</v>
      </c>
      <c r="AC215" s="21">
        <f>AC195-Baseline!AC195</f>
        <v>1.5518532741122084</v>
      </c>
      <c r="AD215" s="21">
        <f>AD195-Baseline!AD195</f>
        <v>1.5815615356745099</v>
      </c>
      <c r="AE215" s="21">
        <f>AE195-Baseline!AE195</f>
        <v>1.6118260245242608</v>
      </c>
      <c r="AF215" s="21">
        <f>AF195-Baseline!AF195</f>
        <v>1.6425886316745852</v>
      </c>
      <c r="AG215" s="21">
        <f>AG195-Baseline!AG195</f>
        <v>1.6738227837377977</v>
      </c>
      <c r="AH215" s="21">
        <f>AH195-Baseline!AH195</f>
        <v>1.7055473999805959</v>
      </c>
      <c r="AI215" s="21">
        <f>AI195-Baseline!AI195</f>
        <v>1.737850802410519</v>
      </c>
      <c r="AJ215" s="21">
        <f>AJ195-Baseline!AJ195</f>
        <v>1.7793141956522629</v>
      </c>
      <c r="AK215" s="21">
        <f>AK195-Baseline!AK195</f>
        <v>1.8217190080597354</v>
      </c>
      <c r="AL215" s="21">
        <f>AL195-Baseline!AL195</f>
        <v>1.8650996839364393</v>
      </c>
      <c r="AM215" s="21">
        <f>AM195-Baseline!AM195</f>
        <v>1.9094949074889034</v>
      </c>
      <c r="AN215" s="21">
        <f>AN195-Baseline!AN195</f>
        <v>1.9549400814244102</v>
      </c>
      <c r="AO215" s="21">
        <f>AO195-Baseline!AO195</f>
        <v>2.0014653896632124</v>
      </c>
      <c r="AP215" s="21">
        <f>AP195-Baseline!AP195</f>
        <v>2.0491076625694569</v>
      </c>
      <c r="AQ215" s="21">
        <f>AQ195-Baseline!AQ195</f>
        <v>2.0979057679205084</v>
      </c>
      <c r="AR215" s="21">
        <f>AR195-Baseline!AR195</f>
        <v>2.1356909280822984</v>
      </c>
      <c r="AS215" s="21">
        <f>AS195-Baseline!AS195</f>
        <v>2.1482333141474195</v>
      </c>
      <c r="AT215" s="21">
        <f>AT195-Baseline!AT195</f>
        <v>2.1610562715926385</v>
      </c>
      <c r="AU215" s="21">
        <f>AU195-Baseline!AU195</f>
        <v>2.1741637969631209</v>
      </c>
      <c r="AV215" s="21">
        <f>AV195-Baseline!AV195</f>
        <v>2.1875594365448197</v>
      </c>
      <c r="AW215" s="21">
        <f>AW195-Baseline!AW195</f>
        <v>2.2012463368519506</v>
      </c>
      <c r="AX215" s="21">
        <f>AX195-Baseline!AX195</f>
        <v>2.2152274333492663</v>
      </c>
      <c r="AY215" s="21">
        <f>AY195-Baseline!AY195</f>
        <v>2.2295055170594456</v>
      </c>
      <c r="AZ215" s="21">
        <f>AZ195-Baseline!AZ195</f>
        <v>2.2440831830645842</v>
      </c>
      <c r="BA215" s="21">
        <f>BA195-Baseline!BA195</f>
        <v>2.25896279095869</v>
      </c>
      <c r="BB215" s="21">
        <f>BB195-Baseline!BB195</f>
        <v>2.2736833396628189</v>
      </c>
    </row>
    <row r="216" spans="1:54" outlineLevel="2">
      <c r="A216" s="475"/>
      <c r="B216" s="150" t="s">
        <v>268</v>
      </c>
      <c r="C216" s="19"/>
      <c r="D216" s="135" t="s">
        <v>364</v>
      </c>
      <c r="E216" s="21">
        <f>E196-Baseline!E196</f>
        <v>7.1625827032577596E-2</v>
      </c>
      <c r="F216" s="21">
        <f>F196-Baseline!F196</f>
        <v>7.3110717358147642E-2</v>
      </c>
      <c r="G216" s="21">
        <f>G196-Baseline!G196</f>
        <v>7.4630559664263282E-2</v>
      </c>
      <c r="H216" s="21">
        <f>H196-Baseline!H196</f>
        <v>7.6186329098675953E-2</v>
      </c>
      <c r="I216" s="21">
        <f>I196-Baseline!I196</f>
        <v>7.777903409140112E-2</v>
      </c>
      <c r="J216" s="21">
        <f>J196-Baseline!J196</f>
        <v>7.9409717675039099E-2</v>
      </c>
      <c r="K216" s="21">
        <f>K196-Baseline!K196</f>
        <v>8.1079458862323206E-2</v>
      </c>
      <c r="L216" s="21">
        <f>L196-Baseline!L196</f>
        <v>8.2789374083480471E-2</v>
      </c>
      <c r="M216" s="21">
        <f>M196-Baseline!M196</f>
        <v>8.36628425000117E-2</v>
      </c>
      <c r="N216" s="21">
        <f>N196-Baseline!N196</f>
        <v>8.4432584837557889E-2</v>
      </c>
      <c r="O216" s="21">
        <f>O196-Baseline!O196</f>
        <v>8.5241707124731989E-2</v>
      </c>
      <c r="P216" s="21">
        <f>P196-Baseline!P196</f>
        <v>8.6091188597216206E-2</v>
      </c>
      <c r="Q216" s="21">
        <f>Q196-Baseline!Q196</f>
        <v>8.6982051649411321E-2</v>
      </c>
      <c r="R216" s="21">
        <f>R196-Baseline!R196</f>
        <v>8.7787831773006239E-2</v>
      </c>
      <c r="S216" s="21">
        <f>S196-Baseline!S196</f>
        <v>8.8615925981454999E-2</v>
      </c>
      <c r="T216" s="21">
        <f>T196-Baseline!T196</f>
        <v>8.9488109112003972E-2</v>
      </c>
      <c r="U216" s="21">
        <f>U196-Baseline!U196</f>
        <v>9.0405550698825568E-2</v>
      </c>
      <c r="V216" s="21">
        <f>V196-Baseline!V196</f>
        <v>9.1369472740787661E-2</v>
      </c>
      <c r="W216" s="21">
        <f>W196-Baseline!W196</f>
        <v>9.2381151892486232E-2</v>
      </c>
      <c r="X216" s="21">
        <f>X196-Baseline!X196</f>
        <v>9.3441921755814436E-2</v>
      </c>
      <c r="Y216" s="21">
        <f>Y196-Baseline!Y196</f>
        <v>9.455317527667656E-2</v>
      </c>
      <c r="Z216" s="21">
        <f>Z196-Baseline!Z196</f>
        <v>9.5716367251670514E-2</v>
      </c>
      <c r="AA216" s="21">
        <f>AA196-Baseline!AA196</f>
        <v>9.6933016949786399E-2</v>
      </c>
      <c r="AB216" s="21">
        <f>AB196-Baseline!AB196</f>
        <v>9.8204710854402841E-2</v>
      </c>
      <c r="AC216" s="21">
        <f>AC196-Baseline!AC196</f>
        <v>0.345493637661553</v>
      </c>
      <c r="AD216" s="21">
        <f>AD196-Baseline!AD196</f>
        <v>0.34324557804629069</v>
      </c>
      <c r="AE216" s="21">
        <f>AE196-Baseline!AE196</f>
        <v>0.34111147222435978</v>
      </c>
      <c r="AF216" s="21">
        <f>AF196-Baseline!AF196</f>
        <v>0.33909241170674831</v>
      </c>
      <c r="AG216" s="21">
        <f>AG196-Baseline!AG196</f>
        <v>0.33718958266782478</v>
      </c>
      <c r="AH216" s="21">
        <f>AH196-Baseline!AH196</f>
        <v>0.33540426936123674</v>
      </c>
      <c r="AI216" s="21">
        <f>AI196-Baseline!AI196</f>
        <v>0.33373785770319025</v>
      </c>
      <c r="AJ216" s="21">
        <f>AJ196-Baseline!AJ196</f>
        <v>0.33289370358798814</v>
      </c>
      <c r="AK216" s="21">
        <f>AK196-Baseline!AK196</f>
        <v>0.33216700227740059</v>
      </c>
      <c r="AL216" s="21">
        <f>AL196-Baseline!AL196</f>
        <v>0.33156023777853233</v>
      </c>
      <c r="AM216" s="21">
        <f>AM196-Baseline!AM196</f>
        <v>0.33107603073224295</v>
      </c>
      <c r="AN216" s="21">
        <f>AN196-Baseline!AN196</f>
        <v>0.33071714434591715</v>
      </c>
      <c r="AO216" s="21">
        <f>AO196-Baseline!AO196</f>
        <v>0.33048649061388524</v>
      </c>
      <c r="AP216" s="21">
        <f>AP196-Baseline!AP196</f>
        <v>0.33038713683933063</v>
      </c>
      <c r="AQ216" s="21">
        <f>AQ196-Baseline!AQ196</f>
        <v>0.33042231247218484</v>
      </c>
      <c r="AR216" s="21">
        <f>AR196-Baseline!AR196</f>
        <v>0.32998307860283532</v>
      </c>
      <c r="AS216" s="21">
        <f>AS196-Baseline!AS196</f>
        <v>0.32834427128702487</v>
      </c>
      <c r="AT216" s="21">
        <f>AT196-Baseline!AT196</f>
        <v>0.32677977105085104</v>
      </c>
      <c r="AU216" s="21">
        <f>AU196-Baseline!AU196</f>
        <v>0.32528975647835218</v>
      </c>
      <c r="AV216" s="21">
        <f>AV196-Baseline!AV196</f>
        <v>0.32387442741853967</v>
      </c>
      <c r="AW216" s="21">
        <f>AW196-Baseline!AW196</f>
        <v>0.32253400520894521</v>
      </c>
      <c r="AX216" s="21">
        <f>AX196-Baseline!AX196</f>
        <v>0.32126873290667973</v>
      </c>
      <c r="AY216" s="21">
        <f>AY196-Baseline!AY196</f>
        <v>0.32007887552712733</v>
      </c>
      <c r="AZ216" s="21">
        <f>AZ196-Baseline!AZ196</f>
        <v>0.31896472029039802</v>
      </c>
      <c r="BA216" s="21">
        <f>BA196-Baseline!BA196</f>
        <v>0.31792657687566744</v>
      </c>
      <c r="BB216" s="21">
        <f>BB196-Baseline!BB196</f>
        <v>0.31689181233540487</v>
      </c>
    </row>
    <row r="217" spans="1:54" outlineLevel="2">
      <c r="A217" s="475"/>
      <c r="B217" s="150" t="s">
        <v>271</v>
      </c>
      <c r="C217" s="19"/>
      <c r="D217" s="135"/>
      <c r="E217" s="21">
        <f>E197-Baseline!E197</f>
        <v>1.1818278496085028</v>
      </c>
      <c r="F217" s="21">
        <f>F197-Baseline!F197</f>
        <v>1.181432419300428</v>
      </c>
      <c r="G217" s="21">
        <f>G197-Baseline!G197</f>
        <v>1.1810669924447634</v>
      </c>
      <c r="H217" s="21">
        <f>H197-Baseline!H197</f>
        <v>1.1807318844106889</v>
      </c>
      <c r="I217" s="21">
        <f>I197-Baseline!I197</f>
        <v>1.1804274342298524</v>
      </c>
      <c r="J217" s="21">
        <f>J197-Baseline!J197</f>
        <v>1.1801540047027972</v>
      </c>
      <c r="K217" s="21">
        <f>K197-Baseline!K197</f>
        <v>1.1799119825257127</v>
      </c>
      <c r="L217" s="21">
        <f>L197-Baseline!L197</f>
        <v>1.1797017784374542</v>
      </c>
      <c r="M217" s="21">
        <f>M197-Baseline!M197</f>
        <v>1.1519162538594927</v>
      </c>
      <c r="N217" s="21">
        <f>N197-Baseline!N197</f>
        <v>1.1207194320242773</v>
      </c>
      <c r="O217" s="21">
        <f>O197-Baseline!O197</f>
        <v>1.0906335934638012</v>
      </c>
      <c r="P217" s="21">
        <f>P197-Baseline!P197</f>
        <v>1.0616227760141412</v>
      </c>
      <c r="Q217" s="21">
        <f>Q197-Baseline!Q197</f>
        <v>1.0336522759304845</v>
      </c>
      <c r="R217" s="21">
        <f>R197-Baseline!R197</f>
        <v>1.0051463427060754</v>
      </c>
      <c r="S217" s="21">
        <f>S197-Baseline!S197</f>
        <v>0.9774225337764072</v>
      </c>
      <c r="T217" s="21">
        <f>T197-Baseline!T197</f>
        <v>0.95070228351592445</v>
      </c>
      <c r="U217" s="21">
        <f>U197-Baseline!U197</f>
        <v>0.92495348413488931</v>
      </c>
      <c r="V217" s="21">
        <f>V197-Baseline!V197</f>
        <v>0.90014516180844117</v>
      </c>
      <c r="W217" s="21">
        <f>W197-Baseline!W197</f>
        <v>0.87624743960192575</v>
      </c>
      <c r="X217" s="21">
        <f>X197-Baseline!X197</f>
        <v>0.85323150168352679</v>
      </c>
      <c r="Y217" s="21">
        <f>Y197-Baseline!Y197</f>
        <v>0.8310587827574093</v>
      </c>
      <c r="Z217" s="21">
        <f>Z197-Baseline!Z197</f>
        <v>0.80969556565027212</v>
      </c>
      <c r="AA217" s="21">
        <f>AA197-Baseline!AA197</f>
        <v>0.78913391430580138</v>
      </c>
      <c r="AB217" s="21">
        <f>AB197-Baseline!AB197</f>
        <v>0.76934889680421381</v>
      </c>
      <c r="AC217" s="21">
        <f>AC197-Baseline!AC197</f>
        <v>6.0371397456825955</v>
      </c>
      <c r="AD217" s="21">
        <f>AD197-Baseline!AD197</f>
        <v>5.843474412325401</v>
      </c>
      <c r="AE217" s="21">
        <f>AE197-Baseline!AE197</f>
        <v>5.6564433683328446</v>
      </c>
      <c r="AF217" s="21">
        <f>AF197-Baseline!AF197</f>
        <v>5.4758246809486346</v>
      </c>
      <c r="AG217" s="21">
        <f>AG197-Baseline!AG197</f>
        <v>5.3014039859847122</v>
      </c>
      <c r="AH217" s="21">
        <f>AH197-Baseline!AH197</f>
        <v>5.1329742335578459</v>
      </c>
      <c r="AI217" s="21">
        <f>AI197-Baseline!AI197</f>
        <v>4.9703354424687571</v>
      </c>
      <c r="AJ217" s="21">
        <f>AJ197-Baseline!AJ197</f>
        <v>4.8366599700343933</v>
      </c>
      <c r="AK217" s="21">
        <f>AK197-Baseline!AK197</f>
        <v>4.7070334800762907</v>
      </c>
      <c r="AL217" s="21">
        <f>AL197-Baseline!AL197</f>
        <v>4.5813421537760206</v>
      </c>
      <c r="AM217" s="21">
        <f>AM197-Baseline!AM197</f>
        <v>4.4594756134038347</v>
      </c>
      <c r="AN217" s="21">
        <f>AN197-Baseline!AN197</f>
        <v>4.3413268260329865</v>
      </c>
      <c r="AO217" s="21">
        <f>AO197-Baseline!AO197</f>
        <v>4.2267920101820904</v>
      </c>
      <c r="AP217" s="21">
        <f>AP197-Baseline!AP197</f>
        <v>4.1157705453040396</v>
      </c>
      <c r="AQ217" s="21">
        <f>AQ197-Baseline!AQ197</f>
        <v>4.0081648840426531</v>
      </c>
      <c r="AR217" s="21">
        <f>AR197-Baseline!AR197</f>
        <v>3.9021770999811767</v>
      </c>
      <c r="AS217" s="21">
        <f>AS197-Baseline!AS197</f>
        <v>3.7958071418098145</v>
      </c>
      <c r="AT217" s="21">
        <f>AT197-Baseline!AT197</f>
        <v>3.6925644446888626</v>
      </c>
      <c r="AU217" s="21">
        <f>AU197-Baseline!AU197</f>
        <v>3.5923580420223504</v>
      </c>
      <c r="AV217" s="21">
        <f>AV197-Baseline!AV197</f>
        <v>3.4950996172855349</v>
      </c>
      <c r="AW217" s="21">
        <f>AW197-Baseline!AW197</f>
        <v>3.400703426843287</v>
      </c>
      <c r="AX217" s="21">
        <f>AX197-Baseline!AX197</f>
        <v>3.3090862250165829</v>
      </c>
      <c r="AY217" s="21">
        <f>AY197-Baseline!AY197</f>
        <v>3.2201671913316434</v>
      </c>
      <c r="AZ217" s="21">
        <f>AZ197-Baseline!AZ197</f>
        <v>3.1338440477400744</v>
      </c>
      <c r="BA217" s="21">
        <f>BA197-Baseline!BA197</f>
        <v>3.0500279598650413</v>
      </c>
      <c r="BB217" s="21">
        <f>BB197-Baseline!BB197</f>
        <v>2.9685600025633878</v>
      </c>
    </row>
    <row r="218" spans="1:54" outlineLevel="2">
      <c r="A218" s="476"/>
      <c r="B218" s="150" t="s">
        <v>451</v>
      </c>
      <c r="C218" s="19"/>
      <c r="D218" s="135" t="s">
        <v>364</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471</v>
      </c>
      <c r="B220" s="150" t="s">
        <v>472</v>
      </c>
      <c r="C220" s="19"/>
      <c r="D220" s="135" t="s">
        <v>364</v>
      </c>
      <c r="E220" s="21">
        <f>SUM(E210:E213,E216:E218)</f>
        <v>1.4195666169876544</v>
      </c>
      <c r="F220" s="21">
        <f t="shared" ref="F220:BB220" si="31">SUM(F210:F213,F216:F218)</f>
        <v>1.4257637112412402</v>
      </c>
      <c r="G220" s="21">
        <f t="shared" si="31"/>
        <v>1.431651868166818</v>
      </c>
      <c r="H220" s="21">
        <f t="shared" si="31"/>
        <v>1.4377430125527377</v>
      </c>
      <c r="I220" s="21">
        <f t="shared" si="31"/>
        <v>1.4445814771012104</v>
      </c>
      <c r="J220" s="21">
        <f t="shared" si="31"/>
        <v>1.4516520867916185</v>
      </c>
      <c r="K220" s="21">
        <f t="shared" si="31"/>
        <v>1.4584059218704937</v>
      </c>
      <c r="L220" s="21">
        <f t="shared" si="31"/>
        <v>1.46595292026434</v>
      </c>
      <c r="M220" s="21">
        <f t="shared" si="31"/>
        <v>1.4452337163915656</v>
      </c>
      <c r="N220" s="21">
        <f t="shared" si="31"/>
        <v>1.4205965597215082</v>
      </c>
      <c r="O220" s="21">
        <f t="shared" si="31"/>
        <v>1.397876288397776</v>
      </c>
      <c r="P220" s="21">
        <f t="shared" si="31"/>
        <v>1.3764701664543657</v>
      </c>
      <c r="Q220" s="21">
        <f t="shared" si="31"/>
        <v>1.3563511594842064</v>
      </c>
      <c r="R220" s="21">
        <f t="shared" si="31"/>
        <v>1.3364432737397003</v>
      </c>
      <c r="S220" s="21">
        <f t="shared" si="31"/>
        <v>1.316945085651011</v>
      </c>
      <c r="T220" s="21">
        <f t="shared" si="31"/>
        <v>1.2987215394798604</v>
      </c>
      <c r="U220" s="21">
        <f t="shared" si="31"/>
        <v>1.2817492327050894</v>
      </c>
      <c r="V220" s="21">
        <f t="shared" si="31"/>
        <v>1.266675470957157</v>
      </c>
      <c r="W220" s="21">
        <f t="shared" si="31"/>
        <v>1.2521531613278509</v>
      </c>
      <c r="X220" s="21">
        <f t="shared" si="31"/>
        <v>1.239514374979207</v>
      </c>
      <c r="Y220" s="21">
        <f t="shared" si="31"/>
        <v>1.2273557482988153</v>
      </c>
      <c r="Z220" s="21">
        <f t="shared" si="31"/>
        <v>1.2170546955584611</v>
      </c>
      <c r="AA220" s="21">
        <f t="shared" si="31"/>
        <v>1.2079212226961424</v>
      </c>
      <c r="AB220" s="21">
        <f t="shared" si="31"/>
        <v>1.1999424562811531</v>
      </c>
      <c r="AC220" s="21">
        <f t="shared" si="31"/>
        <v>7.5394619931241387</v>
      </c>
      <c r="AD220" s="21">
        <f t="shared" si="31"/>
        <v>7.3641287678617751</v>
      </c>
      <c r="AE220" s="21">
        <f t="shared" si="31"/>
        <v>7.1961345166897868</v>
      </c>
      <c r="AF220" s="21">
        <f t="shared" si="31"/>
        <v>7.0349333707495774</v>
      </c>
      <c r="AG220" s="21">
        <f t="shared" si="31"/>
        <v>6.8803539146303914</v>
      </c>
      <c r="AH220" s="21">
        <f t="shared" si="31"/>
        <v>6.732241806799971</v>
      </c>
      <c r="AI220" s="21">
        <f t="shared" si="31"/>
        <v>6.5904687003594544</v>
      </c>
      <c r="AJ220" s="21">
        <f t="shared" si="31"/>
        <v>6.4852434432438741</v>
      </c>
      <c r="AK220" s="21">
        <f t="shared" si="31"/>
        <v>6.3848383063559151</v>
      </c>
      <c r="AL220" s="21">
        <f t="shared" si="31"/>
        <v>6.2891807086770068</v>
      </c>
      <c r="AM220" s="21">
        <f t="shared" si="31"/>
        <v>6.1981924413192182</v>
      </c>
      <c r="AN220" s="21">
        <f t="shared" si="31"/>
        <v>6.1117914931735573</v>
      </c>
      <c r="AO220" s="21">
        <f t="shared" si="31"/>
        <v>6.0298961775961768</v>
      </c>
      <c r="AP220" s="21">
        <f t="shared" si="31"/>
        <v>5.9524353612158105</v>
      </c>
      <c r="AQ220" s="21">
        <f t="shared" si="31"/>
        <v>5.8793437013357766</v>
      </c>
      <c r="AR220" s="21">
        <f t="shared" si="31"/>
        <v>5.7992834821275014</v>
      </c>
      <c r="AS220" s="21">
        <f t="shared" si="31"/>
        <v>5.6991184991044737</v>
      </c>
      <c r="AT220" s="21">
        <f t="shared" si="31"/>
        <v>5.6023760456076959</v>
      </c>
      <c r="AU220" s="21">
        <f t="shared" si="31"/>
        <v>5.5089674251687679</v>
      </c>
      <c r="AV220" s="21">
        <f t="shared" si="31"/>
        <v>5.4188061451005174</v>
      </c>
      <c r="AW220" s="21">
        <f t="shared" si="31"/>
        <v>5.3318079076775504</v>
      </c>
      <c r="AX220" s="21">
        <f t="shared" si="31"/>
        <v>5.2478909210031333</v>
      </c>
      <c r="AY220" s="21">
        <f t="shared" si="31"/>
        <v>5.1669758120751901</v>
      </c>
      <c r="AZ220" s="21">
        <f t="shared" si="31"/>
        <v>5.0889616368444779</v>
      </c>
      <c r="BA220" s="21">
        <f t="shared" si="31"/>
        <v>5.0137607528724732</v>
      </c>
      <c r="BB220" s="21">
        <f t="shared" si="31"/>
        <v>4.9408051701519859</v>
      </c>
    </row>
    <row r="221" spans="1:54" outlineLevel="2">
      <c r="A221" s="475"/>
      <c r="B221" s="150" t="s">
        <v>473</v>
      </c>
      <c r="C221" s="19"/>
      <c r="D221" s="135" t="s">
        <v>364</v>
      </c>
      <c r="E221" s="21">
        <f>SUM(E210:E212,E214,E216:E218)</f>
        <v>1.3485516653383769</v>
      </c>
      <c r="F221" s="21">
        <f t="shared" ref="F221:BB221" si="32">SUM(F210:F212,F214,F216:F218)</f>
        <v>1.3521954018260707</v>
      </c>
      <c r="G221" s="21">
        <f t="shared" si="32"/>
        <v>1.3559944423795893</v>
      </c>
      <c r="H221" s="21">
        <f t="shared" si="32"/>
        <v>1.3599535542651839</v>
      </c>
      <c r="I221" s="21">
        <f t="shared" si="32"/>
        <v>1.3640777013299057</v>
      </c>
      <c r="J221" s="21">
        <f t="shared" si="32"/>
        <v>1.3683720512543518</v>
      </c>
      <c r="K221" s="21">
        <f t="shared" si="32"/>
        <v>1.3728419828509804</v>
      </c>
      <c r="L221" s="21">
        <f t="shared" si="32"/>
        <v>1.3774930940674068</v>
      </c>
      <c r="M221" s="21">
        <f t="shared" si="32"/>
        <v>1.3538264539567175</v>
      </c>
      <c r="N221" s="21">
        <f t="shared" si="32"/>
        <v>1.326759713225079</v>
      </c>
      <c r="O221" s="21">
        <f t="shared" si="32"/>
        <v>1.300965998549851</v>
      </c>
      <c r="P221" s="21">
        <f t="shared" si="32"/>
        <v>1.2764150845463038</v>
      </c>
      <c r="Q221" s="21">
        <f t="shared" si="32"/>
        <v>1.253078240353696</v>
      </c>
      <c r="R221" s="21">
        <f t="shared" si="32"/>
        <v>1.2292557000279583</v>
      </c>
      <c r="S221" s="21">
        <f t="shared" si="32"/>
        <v>1.2063552315639043</v>
      </c>
      <c r="T221" s="21">
        <f t="shared" si="32"/>
        <v>1.1846492712107102</v>
      </c>
      <c r="U221" s="21">
        <f t="shared" si="32"/>
        <v>1.1641125902037688</v>
      </c>
      <c r="V221" s="21">
        <f t="shared" si="32"/>
        <v>1.1447213773340759</v>
      </c>
      <c r="W221" s="21">
        <f t="shared" si="32"/>
        <v>1.1264532130955933</v>
      </c>
      <c r="X221" s="21">
        <f t="shared" si="32"/>
        <v>1.1092870465355107</v>
      </c>
      <c r="Y221" s="21">
        <f t="shared" si="32"/>
        <v>1.093192396974106</v>
      </c>
      <c r="Z221" s="21">
        <f t="shared" si="32"/>
        <v>1.0781439648741737</v>
      </c>
      <c r="AA221" s="21">
        <f t="shared" si="32"/>
        <v>1.0641425785391923</v>
      </c>
      <c r="AB221" s="21">
        <f t="shared" si="32"/>
        <v>1.0511724316360631</v>
      </c>
      <c r="AC221" s="21">
        <f t="shared" si="32"/>
        <v>7.0208274795066412</v>
      </c>
      <c r="AD221" s="21">
        <f t="shared" si="32"/>
        <v>6.8353984768673328</v>
      </c>
      <c r="AE221" s="21">
        <f t="shared" si="32"/>
        <v>6.6569227469694692</v>
      </c>
      <c r="AF221" s="21">
        <f t="shared" si="32"/>
        <v>6.4851605251091904</v>
      </c>
      <c r="AG221" s="21">
        <f t="shared" si="32"/>
        <v>6.3198902358323865</v>
      </c>
      <c r="AH221" s="21">
        <f t="shared" si="32"/>
        <v>6.1609128946701208</v>
      </c>
      <c r="AI221" s="21">
        <f t="shared" si="32"/>
        <v>6.00805983651827</v>
      </c>
      <c r="AJ221" s="21">
        <f t="shared" si="32"/>
        <v>5.8886764635611968</v>
      </c>
      <c r="AK221" s="21">
        <f t="shared" si="32"/>
        <v>5.7738058967220214</v>
      </c>
      <c r="AL221" s="21">
        <f t="shared" si="32"/>
        <v>5.6633492216143502</v>
      </c>
      <c r="AM221" s="21">
        <f t="shared" si="32"/>
        <v>5.5572125454041039</v>
      </c>
      <c r="AN221" s="21">
        <f t="shared" si="32"/>
        <v>5.4553044002472104</v>
      </c>
      <c r="AO221" s="21">
        <f t="shared" si="32"/>
        <v>5.357535011336557</v>
      </c>
      <c r="AP221" s="21">
        <f t="shared" si="32"/>
        <v>5.2638201689738251</v>
      </c>
      <c r="AQ221" s="21">
        <f t="shared" si="32"/>
        <v>5.1740796123344097</v>
      </c>
      <c r="AR221" s="21">
        <f t="shared" si="32"/>
        <v>5.0810681695419246</v>
      </c>
      <c r="AS221" s="21">
        <f t="shared" si="32"/>
        <v>4.9764410680830622</v>
      </c>
      <c r="AT221" s="21">
        <f t="shared" si="32"/>
        <v>4.8751450461700063</v>
      </c>
      <c r="AU221" s="21">
        <f t="shared" si="32"/>
        <v>4.777089650422198</v>
      </c>
      <c r="AV221" s="21">
        <f t="shared" si="32"/>
        <v>4.6821869779654381</v>
      </c>
      <c r="AW221" s="21">
        <f t="shared" si="32"/>
        <v>4.5903516154516284</v>
      </c>
      <c r="AX221" s="21">
        <f t="shared" si="32"/>
        <v>4.5015006264371982</v>
      </c>
      <c r="AY221" s="21">
        <f t="shared" si="32"/>
        <v>4.4155535002709598</v>
      </c>
      <c r="AZ221" s="21">
        <f t="shared" si="32"/>
        <v>4.3324082516154716</v>
      </c>
      <c r="BA221" s="21">
        <f t="shared" si="32"/>
        <v>4.2519763080086523</v>
      </c>
      <c r="BB221" s="21">
        <f t="shared" si="32"/>
        <v>4.1738450505940845</v>
      </c>
    </row>
    <row r="222" spans="1:54" outlineLevel="2">
      <c r="A222" s="476"/>
      <c r="B222" s="150" t="s">
        <v>474</v>
      </c>
      <c r="C222" s="19"/>
      <c r="D222" s="135" t="s">
        <v>364</v>
      </c>
      <c r="E222" s="21">
        <f>SUM(E210:E212,E215:E218)</f>
        <v>1.4910318443675934</v>
      </c>
      <c r="F222" s="21">
        <f t="shared" ref="F222:BB222" si="33">SUM(F210:F212,F215:F218)</f>
        <v>1.4990551714017175</v>
      </c>
      <c r="G222" s="21">
        <f t="shared" si="33"/>
        <v>1.5073947947151611</v>
      </c>
      <c r="H222" s="21">
        <f t="shared" si="33"/>
        <v>1.5160619155724322</v>
      </c>
      <c r="I222" s="21">
        <f t="shared" si="33"/>
        <v>1.5250681975297669</v>
      </c>
      <c r="J222" s="21">
        <f t="shared" si="33"/>
        <v>1.5344257847170986</v>
      </c>
      <c r="K222" s="21">
        <f t="shared" si="33"/>
        <v>1.5441473206780714</v>
      </c>
      <c r="L222" s="21">
        <f t="shared" si="33"/>
        <v>1.5542459682830432</v>
      </c>
      <c r="M222" s="21">
        <f t="shared" si="33"/>
        <v>1.5362007438823679</v>
      </c>
      <c r="N222" s="21">
        <f t="shared" si="33"/>
        <v>1.514962730451203</v>
      </c>
      <c r="O222" s="21">
        <f t="shared" si="33"/>
        <v>1.4952184567782631</v>
      </c>
      <c r="P222" s="21">
        <f t="shared" si="33"/>
        <v>1.4769465844350886</v>
      </c>
      <c r="Q222" s="21">
        <f t="shared" si="33"/>
        <v>1.4601276380554862</v>
      </c>
      <c r="R222" s="21">
        <f t="shared" si="33"/>
        <v>1.4430672531359099</v>
      </c>
      <c r="S222" s="21">
        <f t="shared" si="33"/>
        <v>1.4271371226730185</v>
      </c>
      <c r="T222" s="21">
        <f t="shared" si="33"/>
        <v>1.4126672462355068</v>
      </c>
      <c r="U222" s="21">
        <f t="shared" si="33"/>
        <v>1.3996430966879472</v>
      </c>
      <c r="V222" s="21">
        <f t="shared" si="33"/>
        <v>1.3880520066120865</v>
      </c>
      <c r="W222" s="21">
        <f t="shared" si="33"/>
        <v>1.3778831613424858</v>
      </c>
      <c r="X222" s="21">
        <f t="shared" si="33"/>
        <v>1.3691275944141204</v>
      </c>
      <c r="Y222" s="21">
        <f t="shared" si="33"/>
        <v>1.3617674096023444</v>
      </c>
      <c r="Z222" s="21">
        <f t="shared" si="33"/>
        <v>1.3557904123352553</v>
      </c>
      <c r="AA222" s="21">
        <f t="shared" si="33"/>
        <v>1.3512110785038822</v>
      </c>
      <c r="AB222" s="21">
        <f t="shared" si="33"/>
        <v>1.3480278138540855</v>
      </c>
      <c r="AC222" s="21">
        <f t="shared" si="33"/>
        <v>8.0553963289196666</v>
      </c>
      <c r="AD222" s="21">
        <f t="shared" si="33"/>
        <v>7.8897728339941953</v>
      </c>
      <c r="AE222" s="21">
        <f t="shared" si="33"/>
        <v>7.7314734300030858</v>
      </c>
      <c r="AF222" s="21">
        <f t="shared" si="33"/>
        <v>7.5802196129182953</v>
      </c>
      <c r="AG222" s="21">
        <f t="shared" si="33"/>
        <v>7.4357720916767196</v>
      </c>
      <c r="AH222" s="21">
        <f t="shared" si="33"/>
        <v>7.2979444946811958</v>
      </c>
      <c r="AI222" s="21">
        <f t="shared" si="33"/>
        <v>7.166627038153135</v>
      </c>
      <c r="AJ222" s="21">
        <f t="shared" si="33"/>
        <v>7.074885927360322</v>
      </c>
      <c r="AK222" s="21">
        <f t="shared" si="33"/>
        <v>6.9882852354619232</v>
      </c>
      <c r="AL222" s="21">
        <f t="shared" si="33"/>
        <v>6.9067490109411116</v>
      </c>
      <c r="AM222" s="21">
        <f t="shared" si="33"/>
        <v>6.8302091504360369</v>
      </c>
      <c r="AN222" s="21">
        <f t="shared" si="33"/>
        <v>6.758597787905976</v>
      </c>
      <c r="AO222" s="21">
        <f t="shared" si="33"/>
        <v>6.6918452711576011</v>
      </c>
      <c r="AP222" s="21">
        <f t="shared" si="33"/>
        <v>6.6298919440688735</v>
      </c>
      <c r="AQ222" s="21">
        <f t="shared" si="33"/>
        <v>6.5726834576668303</v>
      </c>
      <c r="AR222" s="21">
        <f t="shared" si="33"/>
        <v>6.5048621216520068</v>
      </c>
      <c r="AS222" s="21">
        <f t="shared" si="33"/>
        <v>6.4085966109056383</v>
      </c>
      <c r="AT222" s="21">
        <f t="shared" si="33"/>
        <v>6.3158492272917943</v>
      </c>
      <c r="AU222" s="21">
        <f t="shared" si="33"/>
        <v>6.2265321817933756</v>
      </c>
      <c r="AV222" s="21">
        <f t="shared" si="33"/>
        <v>6.1405599357268095</v>
      </c>
      <c r="AW222" s="21">
        <f t="shared" si="33"/>
        <v>6.057849173420129</v>
      </c>
      <c r="AX222" s="21">
        <f t="shared" si="33"/>
        <v>5.9783189154062697</v>
      </c>
      <c r="AY222" s="21">
        <f t="shared" si="33"/>
        <v>5.9018905117158429</v>
      </c>
      <c r="AZ222" s="21">
        <f t="shared" si="33"/>
        <v>5.8284637070661311</v>
      </c>
      <c r="BA222" s="21">
        <f t="shared" si="33"/>
        <v>5.7579515020577272</v>
      </c>
      <c r="BB222" s="21">
        <f t="shared" si="33"/>
        <v>5.6896339437815682</v>
      </c>
    </row>
    <row r="223" spans="1:54" outlineLevel="2">
      <c r="B223" s="19"/>
      <c r="C223" s="19"/>
      <c r="D223" s="19"/>
      <c r="E223" s="15"/>
    </row>
    <row r="224" spans="1:54" outlineLevel="2">
      <c r="A224" s="474" t="s">
        <v>475</v>
      </c>
      <c r="B224" s="150" t="s">
        <v>472</v>
      </c>
      <c r="C224" s="19"/>
      <c r="D224" s="135" t="s">
        <v>364</v>
      </c>
      <c r="E224" s="21">
        <f>E204-Baseline!E204</f>
        <v>1.4195666169876544</v>
      </c>
      <c r="F224" s="21">
        <f>F204-Baseline!F204</f>
        <v>2.8453303282288944</v>
      </c>
      <c r="G224" s="21">
        <f>G204-Baseline!G204</f>
        <v>4.2769821963957124</v>
      </c>
      <c r="H224" s="21">
        <f>H204-Baseline!H204</f>
        <v>5.7147252089484502</v>
      </c>
      <c r="I224" s="21">
        <f>I204-Baseline!I204</f>
        <v>7.1593066860496606</v>
      </c>
      <c r="J224" s="21">
        <f>J204-Baseline!J204</f>
        <v>8.6109587728412791</v>
      </c>
      <c r="K224" s="21">
        <f>K204-Baseline!K204</f>
        <v>10.069364694711773</v>
      </c>
      <c r="L224" s="21">
        <f>L204-Baseline!L204</f>
        <v>11.535317614976112</v>
      </c>
      <c r="M224" s="21">
        <f>M204-Baseline!M204</f>
        <v>12.980551331367678</v>
      </c>
      <c r="N224" s="21">
        <f>N204-Baseline!N204</f>
        <v>14.401147891089186</v>
      </c>
      <c r="O224" s="21">
        <f>O204-Baseline!O204</f>
        <v>15.799024179486963</v>
      </c>
      <c r="P224" s="21">
        <f>P204-Baseline!P204</f>
        <v>17.175494345941328</v>
      </c>
      <c r="Q224" s="21">
        <f>Q204-Baseline!Q204</f>
        <v>18.531845505425533</v>
      </c>
      <c r="R224" s="21">
        <f>R204-Baseline!R204</f>
        <v>19.868288779165233</v>
      </c>
      <c r="S224" s="21">
        <f>S204-Baseline!S204</f>
        <v>21.185233864816244</v>
      </c>
      <c r="T224" s="21">
        <f>T204-Baseline!T204</f>
        <v>22.483955404296104</v>
      </c>
      <c r="U224" s="21">
        <f>U204-Baseline!U204</f>
        <v>23.765704637001193</v>
      </c>
      <c r="V224" s="21">
        <f>V204-Baseline!V204</f>
        <v>25.03238010795835</v>
      </c>
      <c r="W224" s="21">
        <f>W204-Baseline!W204</f>
        <v>26.2845332692862</v>
      </c>
      <c r="X224" s="21">
        <f>X204-Baseline!X204</f>
        <v>27.524047644265409</v>
      </c>
      <c r="Y224" s="21">
        <f>Y204-Baseline!Y204</f>
        <v>28.751403392564225</v>
      </c>
      <c r="Z224" s="21">
        <f>Z204-Baseline!Z204</f>
        <v>29.968458088122684</v>
      </c>
      <c r="AA224" s="21">
        <f>AA204-Baseline!AA204</f>
        <v>31.176379310818827</v>
      </c>
      <c r="AB224" s="21">
        <f>AB204-Baseline!AB204</f>
        <v>32.376321767099981</v>
      </c>
      <c r="AC224" s="21">
        <f>AC204-Baseline!AC204</f>
        <v>39.915783760224116</v>
      </c>
      <c r="AD224" s="21">
        <f>AD204-Baseline!AD204</f>
        <v>47.279912528085887</v>
      </c>
      <c r="AE224" s="21">
        <f>AE204-Baseline!AE204</f>
        <v>54.476047044775676</v>
      </c>
      <c r="AF224" s="21">
        <f>AF204-Baseline!AF204</f>
        <v>61.510980415525253</v>
      </c>
      <c r="AG224" s="21">
        <f>AG204-Baseline!AG204</f>
        <v>68.391334330155644</v>
      </c>
      <c r="AH224" s="21">
        <f>AH204-Baseline!AH204</f>
        <v>75.12357613695562</v>
      </c>
      <c r="AI224" s="21">
        <f>AI204-Baseline!AI204</f>
        <v>81.714044837315072</v>
      </c>
      <c r="AJ224" s="21">
        <f>AJ204-Baseline!AJ204</f>
        <v>88.199288280558946</v>
      </c>
      <c r="AK224" s="21">
        <f>AK204-Baseline!AK204</f>
        <v>94.584126586914863</v>
      </c>
      <c r="AL224" s="21">
        <f>AL204-Baseline!AL204</f>
        <v>100.87330729559187</v>
      </c>
      <c r="AM224" s="21">
        <f>AM204-Baseline!AM204</f>
        <v>107.07149973691109</v>
      </c>
      <c r="AN224" s="21">
        <f>AN204-Baseline!AN204</f>
        <v>113.18329123008465</v>
      </c>
      <c r="AO224" s="21">
        <f>AO204-Baseline!AO204</f>
        <v>119.21318740768082</v>
      </c>
      <c r="AP224" s="21">
        <f>AP204-Baseline!AP204</f>
        <v>125.16562276889663</v>
      </c>
      <c r="AQ224" s="21">
        <f>AQ204-Baseline!AQ204</f>
        <v>131.0449664702324</v>
      </c>
      <c r="AR224" s="21">
        <f>AR204-Baseline!AR204</f>
        <v>136.84424995235989</v>
      </c>
      <c r="AS224" s="21">
        <f>AS204-Baseline!AS204</f>
        <v>142.54336845146437</v>
      </c>
      <c r="AT224" s="21">
        <f>AT204-Baseline!AT204</f>
        <v>148.14574449707206</v>
      </c>
      <c r="AU224" s="21">
        <f>AU204-Baseline!AU204</f>
        <v>153.65471192224084</v>
      </c>
      <c r="AV224" s="21">
        <f>AV204-Baseline!AV204</f>
        <v>159.07351806734135</v>
      </c>
      <c r="AW224" s="21">
        <f>AW204-Baseline!AW204</f>
        <v>164.40532597501891</v>
      </c>
      <c r="AX224" s="21">
        <f>AX204-Baseline!AX204</f>
        <v>169.65321689602206</v>
      </c>
      <c r="AY224" s="21">
        <f>AY204-Baseline!AY204</f>
        <v>174.82019270809724</v>
      </c>
      <c r="AZ224" s="21">
        <f>AZ204-Baseline!AZ204</f>
        <v>179.90915434494173</v>
      </c>
      <c r="BA224" s="21">
        <f>BA204-Baseline!BA204</f>
        <v>184.92291509781421</v>
      </c>
      <c r="BB224" s="21">
        <f>BB204-Baseline!BB204</f>
        <v>189.86372026796619</v>
      </c>
    </row>
    <row r="225" spans="1:54" outlineLevel="2">
      <c r="A225" s="475"/>
      <c r="B225" s="150" t="s">
        <v>473</v>
      </c>
      <c r="C225" s="19"/>
      <c r="D225" s="135" t="s">
        <v>364</v>
      </c>
      <c r="E225" s="21">
        <f>E205-Baseline!E205</f>
        <v>1.3485516653383769</v>
      </c>
      <c r="F225" s="21">
        <f>F205-Baseline!F205</f>
        <v>2.7007470671644476</v>
      </c>
      <c r="G225" s="21">
        <f>G205-Baseline!G205</f>
        <v>4.0567415095440369</v>
      </c>
      <c r="H225" s="21">
        <f>H205-Baseline!H205</f>
        <v>5.4166950638092208</v>
      </c>
      <c r="I225" s="21">
        <f>I205-Baseline!I205</f>
        <v>6.7807727651391261</v>
      </c>
      <c r="J225" s="21">
        <f>J205-Baseline!J205</f>
        <v>8.149144816393477</v>
      </c>
      <c r="K225" s="21">
        <f>K205-Baseline!K205</f>
        <v>9.5219867992444573</v>
      </c>
      <c r="L225" s="21">
        <f>L205-Baseline!L205</f>
        <v>10.899479893311865</v>
      </c>
      <c r="M225" s="21">
        <f>M205-Baseline!M205</f>
        <v>12.253306347268582</v>
      </c>
      <c r="N225" s="21">
        <f>N205-Baseline!N205</f>
        <v>13.58006606049366</v>
      </c>
      <c r="O225" s="21">
        <f>O205-Baseline!O205</f>
        <v>14.881032059043511</v>
      </c>
      <c r="P225" s="21">
        <f>P205-Baseline!P205</f>
        <v>16.157447143589813</v>
      </c>
      <c r="Q225" s="21">
        <f>Q205-Baseline!Q205</f>
        <v>17.410525383943508</v>
      </c>
      <c r="R225" s="21">
        <f>R205-Baseline!R205</f>
        <v>18.639781083971467</v>
      </c>
      <c r="S225" s="21">
        <f>S205-Baseline!S205</f>
        <v>19.846136315535372</v>
      </c>
      <c r="T225" s="21">
        <f>T205-Baseline!T205</f>
        <v>21.030785586746081</v>
      </c>
      <c r="U225" s="21">
        <f>U205-Baseline!U205</f>
        <v>22.194898176949849</v>
      </c>
      <c r="V225" s="21">
        <f>V205-Baseline!V205</f>
        <v>23.339619554283924</v>
      </c>
      <c r="W225" s="21">
        <f>W205-Baseline!W205</f>
        <v>24.466072767379519</v>
      </c>
      <c r="X225" s="21">
        <f>X205-Baseline!X205</f>
        <v>25.575359813915028</v>
      </c>
      <c r="Y225" s="21">
        <f>Y205-Baseline!Y205</f>
        <v>26.668552210889136</v>
      </c>
      <c r="Z225" s="21">
        <f>Z205-Baseline!Z205</f>
        <v>27.746696175763308</v>
      </c>
      <c r="AA225" s="21">
        <f>AA205-Baseline!AA205</f>
        <v>28.810838754302502</v>
      </c>
      <c r="AB225" s="21">
        <f>AB205-Baseline!AB205</f>
        <v>29.862011185938563</v>
      </c>
      <c r="AC225" s="21">
        <f>AC205-Baseline!AC205</f>
        <v>36.882838665445206</v>
      </c>
      <c r="AD225" s="21">
        <f>AD205-Baseline!AD205</f>
        <v>43.718237142312539</v>
      </c>
      <c r="AE225" s="21">
        <f>AE205-Baseline!AE205</f>
        <v>50.37515988928201</v>
      </c>
      <c r="AF225" s="21">
        <f>AF205-Baseline!AF205</f>
        <v>56.860320414391197</v>
      </c>
      <c r="AG225" s="21">
        <f>AG205-Baseline!AG205</f>
        <v>63.180210650223586</v>
      </c>
      <c r="AH225" s="21">
        <f>AH205-Baseline!AH205</f>
        <v>69.341123544893705</v>
      </c>
      <c r="AI225" s="21">
        <f>AI205-Baseline!AI205</f>
        <v>75.349183381411976</v>
      </c>
      <c r="AJ225" s="21">
        <f>AJ205-Baseline!AJ205</f>
        <v>81.237859844973173</v>
      </c>
      <c r="AK225" s="21">
        <f>AK205-Baseline!AK205</f>
        <v>87.011665741695197</v>
      </c>
      <c r="AL225" s="21">
        <f>AL205-Baseline!AL205</f>
        <v>92.67501496330955</v>
      </c>
      <c r="AM225" s="21">
        <f>AM205-Baseline!AM205</f>
        <v>98.232227508713649</v>
      </c>
      <c r="AN225" s="21">
        <f>AN205-Baseline!AN205</f>
        <v>103.68753190896086</v>
      </c>
      <c r="AO225" s="21">
        <f>AO205-Baseline!AO205</f>
        <v>109.04506692029742</v>
      </c>
      <c r="AP225" s="21">
        <f>AP205-Baseline!AP205</f>
        <v>114.30888708927124</v>
      </c>
      <c r="AQ225" s="21">
        <f>AQ205-Baseline!AQ205</f>
        <v>119.48296670160565</v>
      </c>
      <c r="AR225" s="21">
        <f>AR205-Baseline!AR205</f>
        <v>124.56403487114757</v>
      </c>
      <c r="AS225" s="21">
        <f>AS205-Baseline!AS205</f>
        <v>129.54047593923065</v>
      </c>
      <c r="AT225" s="21">
        <f>AT205-Baseline!AT205</f>
        <v>134.41562098540066</v>
      </c>
      <c r="AU225" s="21">
        <f>AU205-Baseline!AU205</f>
        <v>139.19271063582286</v>
      </c>
      <c r="AV225" s="21">
        <f>AV205-Baseline!AV205</f>
        <v>143.87489761378831</v>
      </c>
      <c r="AW225" s="21">
        <f>AW205-Baseline!AW205</f>
        <v>148.46524922923993</v>
      </c>
      <c r="AX225" s="21">
        <f>AX205-Baseline!AX205</f>
        <v>152.96674985567714</v>
      </c>
      <c r="AY225" s="21">
        <f>AY205-Baseline!AY205</f>
        <v>157.3823033559481</v>
      </c>
      <c r="AZ225" s="21">
        <f>AZ205-Baseline!AZ205</f>
        <v>161.71471160756357</v>
      </c>
      <c r="BA225" s="21">
        <f>BA205-Baseline!BA205</f>
        <v>165.96668791557224</v>
      </c>
      <c r="BB225" s="21">
        <f>BB205-Baseline!BB205</f>
        <v>170.14053296616632</v>
      </c>
    </row>
    <row r="226" spans="1:54" outlineLevel="2">
      <c r="A226" s="476"/>
      <c r="B226" s="150" t="s">
        <v>474</v>
      </c>
      <c r="C226" s="19"/>
      <c r="D226" s="135" t="s">
        <v>364</v>
      </c>
      <c r="E226" s="21">
        <f>E206-Baseline!E206</f>
        <v>1.4910318443675934</v>
      </c>
      <c r="F226" s="21">
        <f>F206-Baseline!F206</f>
        <v>2.9900870157693111</v>
      </c>
      <c r="G226" s="21">
        <f>G206-Baseline!G206</f>
        <v>4.497481810484472</v>
      </c>
      <c r="H226" s="21">
        <f>H206-Baseline!H206</f>
        <v>6.0135437260569038</v>
      </c>
      <c r="I226" s="21">
        <f>I206-Baseline!I206</f>
        <v>7.5386119235866706</v>
      </c>
      <c r="J226" s="21">
        <f>J206-Baseline!J206</f>
        <v>9.0730377083037688</v>
      </c>
      <c r="K226" s="21">
        <f>K206-Baseline!K206</f>
        <v>10.61718502898184</v>
      </c>
      <c r="L226" s="21">
        <f>L206-Baseline!L206</f>
        <v>12.171430997264883</v>
      </c>
      <c r="M226" s="21">
        <f>M206-Baseline!M206</f>
        <v>13.707631741147251</v>
      </c>
      <c r="N226" s="21">
        <f>N206-Baseline!N206</f>
        <v>15.222594471598454</v>
      </c>
      <c r="O226" s="21">
        <f>O206-Baseline!O206</f>
        <v>16.717812928376716</v>
      </c>
      <c r="P226" s="21">
        <f>P206-Baseline!P206</f>
        <v>18.194759512811807</v>
      </c>
      <c r="Q226" s="21">
        <f>Q206-Baseline!Q206</f>
        <v>19.654887150867292</v>
      </c>
      <c r="R226" s="21">
        <f>R206-Baseline!R206</f>
        <v>21.097954404003204</v>
      </c>
      <c r="S226" s="21">
        <f>S206-Baseline!S206</f>
        <v>22.525091526676221</v>
      </c>
      <c r="T226" s="21">
        <f>T206-Baseline!T206</f>
        <v>23.937758772911728</v>
      </c>
      <c r="U226" s="21">
        <f>U206-Baseline!U206</f>
        <v>25.337401869599674</v>
      </c>
      <c r="V226" s="21">
        <f>V206-Baseline!V206</f>
        <v>26.725453876211759</v>
      </c>
      <c r="W226" s="21">
        <f>W206-Baseline!W206</f>
        <v>28.103337037554244</v>
      </c>
      <c r="X226" s="21">
        <f>X206-Baseline!X206</f>
        <v>29.472464631968364</v>
      </c>
      <c r="Y226" s="21">
        <f>Y206-Baseline!Y206</f>
        <v>30.834232041570708</v>
      </c>
      <c r="Z226" s="21">
        <f>Z206-Baseline!Z206</f>
        <v>32.190022453905961</v>
      </c>
      <c r="AA226" s="21">
        <f>AA206-Baseline!AA206</f>
        <v>33.541233532409841</v>
      </c>
      <c r="AB226" s="21">
        <f>AB206-Baseline!AB206</f>
        <v>34.889261346263929</v>
      </c>
      <c r="AC226" s="21">
        <f>AC206-Baseline!AC206</f>
        <v>42.944657675183592</v>
      </c>
      <c r="AD226" s="21">
        <f>AD206-Baseline!AD206</f>
        <v>50.834430509177785</v>
      </c>
      <c r="AE226" s="21">
        <f>AE206-Baseline!AE206</f>
        <v>58.56590393918087</v>
      </c>
      <c r="AF226" s="21">
        <f>AF206-Baseline!AF206</f>
        <v>66.146123552099169</v>
      </c>
      <c r="AG226" s="21">
        <f>AG206-Baseline!AG206</f>
        <v>73.581895643775894</v>
      </c>
      <c r="AH226" s="21">
        <f>AH206-Baseline!AH206</f>
        <v>80.879840138457084</v>
      </c>
      <c r="AI226" s="21">
        <f>AI206-Baseline!AI206</f>
        <v>88.046467176610221</v>
      </c>
      <c r="AJ226" s="21">
        <f>AJ206-Baseline!AJ206</f>
        <v>95.121353103970549</v>
      </c>
      <c r="AK226" s="21">
        <f>AK206-Baseline!AK206</f>
        <v>102.10963833943248</v>
      </c>
      <c r="AL226" s="21">
        <f>AL206-Baseline!AL206</f>
        <v>109.01638735037359</v>
      </c>
      <c r="AM226" s="21">
        <f>AM206-Baseline!AM206</f>
        <v>115.84659650080962</v>
      </c>
      <c r="AN226" s="21">
        <f>AN206-Baseline!AN206</f>
        <v>122.60519428871559</v>
      </c>
      <c r="AO226" s="21">
        <f>AO206-Baseline!AO206</f>
        <v>129.29703955987318</v>
      </c>
      <c r="AP226" s="21">
        <f>AP206-Baseline!AP206</f>
        <v>135.92693150394206</v>
      </c>
      <c r="AQ226" s="21">
        <f>AQ206-Baseline!AQ206</f>
        <v>142.4996149616089</v>
      </c>
      <c r="AR226" s="21">
        <f>AR206-Baseline!AR206</f>
        <v>149.00447708326089</v>
      </c>
      <c r="AS226" s="21">
        <f>AS206-Baseline!AS206</f>
        <v>155.41307369416654</v>
      </c>
      <c r="AT226" s="21">
        <f>AT206-Baseline!AT206</f>
        <v>161.72892292145835</v>
      </c>
      <c r="AU226" s="21">
        <f>AU206-Baseline!AU206</f>
        <v>167.95545510325172</v>
      </c>
      <c r="AV226" s="21">
        <f>AV206-Baseline!AV206</f>
        <v>174.09601503897852</v>
      </c>
      <c r="AW226" s="21">
        <f>AW206-Baseline!AW206</f>
        <v>180.15386421239864</v>
      </c>
      <c r="AX226" s="21">
        <f>AX206-Baseline!AX206</f>
        <v>186.13218312780492</v>
      </c>
      <c r="AY226" s="21">
        <f>AY206-Baseline!AY206</f>
        <v>192.03407363952076</v>
      </c>
      <c r="AZ226" s="21">
        <f>AZ206-Baseline!AZ206</f>
        <v>197.86253734658689</v>
      </c>
      <c r="BA226" s="21">
        <f>BA206-Baseline!BA206</f>
        <v>203.62048884864461</v>
      </c>
      <c r="BB226" s="21">
        <f>BB206-Baseline!BB206</f>
        <v>209.31012279242617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479</v>
      </c>
      <c r="C229" s="57"/>
      <c r="D229" s="56" t="s">
        <v>364</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50" customFormat="1" ht="56.9" customHeight="1"/>
    <row r="2" spans="1:14">
      <c r="A2" s="40"/>
    </row>
    <row r="3" spans="1:14">
      <c r="A3" s="40"/>
    </row>
    <row r="4" spans="1:14">
      <c r="A4" s="42" t="s">
        <v>77</v>
      </c>
      <c r="B4" s="42" t="s">
        <v>78</v>
      </c>
      <c r="C4" s="351" t="s">
        <v>79</v>
      </c>
      <c r="D4" s="351"/>
      <c r="E4" s="351"/>
      <c r="F4" s="351"/>
      <c r="G4" s="351"/>
      <c r="H4" s="351"/>
      <c r="I4" s="351"/>
      <c r="J4" s="351"/>
      <c r="K4" s="351"/>
      <c r="L4" s="351"/>
      <c r="M4" s="351"/>
      <c r="N4" s="351"/>
    </row>
    <row r="5" spans="1:14" ht="72.400000000000006" customHeight="1">
      <c r="A5" s="94" t="s">
        <v>80</v>
      </c>
      <c r="B5" s="43" t="s">
        <v>81</v>
      </c>
      <c r="C5" s="353" t="s">
        <v>82</v>
      </c>
      <c r="D5" s="356"/>
      <c r="E5" s="356"/>
      <c r="F5" s="356"/>
      <c r="G5" s="356"/>
      <c r="H5" s="356"/>
      <c r="I5" s="356"/>
      <c r="J5" s="356"/>
      <c r="K5" s="356"/>
      <c r="L5" s="356"/>
      <c r="M5" s="356"/>
      <c r="N5" s="357"/>
    </row>
    <row r="6" spans="1:14" ht="83.65" customHeight="1">
      <c r="A6" s="95" t="s">
        <v>83</v>
      </c>
      <c r="B6" s="43" t="s">
        <v>84</v>
      </c>
      <c r="C6" s="352" t="s">
        <v>85</v>
      </c>
      <c r="D6" s="348"/>
      <c r="E6" s="348"/>
      <c r="F6" s="348"/>
      <c r="G6" s="348"/>
      <c r="H6" s="348"/>
      <c r="I6" s="348"/>
      <c r="J6" s="348"/>
      <c r="K6" s="348"/>
      <c r="L6" s="348"/>
      <c r="M6" s="348"/>
      <c r="N6" s="348"/>
    </row>
    <row r="7" spans="1:14" ht="70.900000000000006" customHeight="1">
      <c r="A7" s="96" t="s">
        <v>13</v>
      </c>
      <c r="B7" s="43" t="s">
        <v>86</v>
      </c>
      <c r="C7" s="348" t="s">
        <v>87</v>
      </c>
      <c r="D7" s="348"/>
      <c r="E7" s="348"/>
      <c r="F7" s="348"/>
      <c r="G7" s="348"/>
      <c r="H7" s="348"/>
      <c r="I7" s="348"/>
      <c r="J7" s="348"/>
      <c r="K7" s="348"/>
      <c r="L7" s="348"/>
      <c r="M7" s="348"/>
      <c r="N7" s="348"/>
    </row>
    <row r="8" spans="1:14" ht="158.65" customHeight="1">
      <c r="A8" s="95" t="s">
        <v>88</v>
      </c>
      <c r="B8" s="43" t="s">
        <v>89</v>
      </c>
      <c r="C8" s="348" t="s">
        <v>90</v>
      </c>
      <c r="D8" s="348"/>
      <c r="E8" s="348"/>
      <c r="F8" s="348"/>
      <c r="G8" s="348"/>
      <c r="H8" s="348"/>
      <c r="I8" s="348"/>
      <c r="J8" s="348"/>
      <c r="K8" s="348"/>
      <c r="L8" s="348"/>
      <c r="M8" s="348"/>
      <c r="N8" s="348"/>
    </row>
    <row r="9" spans="1:14" ht="105" customHeight="1">
      <c r="A9" s="97" t="s">
        <v>91</v>
      </c>
      <c r="B9" s="43" t="s">
        <v>92</v>
      </c>
      <c r="C9" s="348" t="s">
        <v>93</v>
      </c>
      <c r="D9" s="348"/>
      <c r="E9" s="348"/>
      <c r="F9" s="348"/>
      <c r="G9" s="348"/>
      <c r="H9" s="348"/>
      <c r="I9" s="348"/>
      <c r="J9" s="348"/>
      <c r="K9" s="348"/>
      <c r="L9" s="348"/>
      <c r="M9" s="348"/>
      <c r="N9" s="348"/>
    </row>
    <row r="10" spans="1:14" ht="105" customHeight="1">
      <c r="A10" s="157" t="s">
        <v>94</v>
      </c>
      <c r="B10" s="43" t="s">
        <v>95</v>
      </c>
      <c r="C10" s="353"/>
      <c r="D10" s="354"/>
      <c r="E10" s="354"/>
      <c r="F10" s="354"/>
      <c r="G10" s="354"/>
      <c r="H10" s="354"/>
      <c r="I10" s="354"/>
      <c r="J10" s="354"/>
      <c r="K10" s="354"/>
      <c r="L10" s="354"/>
      <c r="M10" s="354"/>
      <c r="N10" s="355"/>
    </row>
    <row r="11" spans="1:14" ht="384" customHeight="1">
      <c r="A11" s="98" t="s">
        <v>96</v>
      </c>
      <c r="B11" s="43" t="s">
        <v>97</v>
      </c>
      <c r="C11" s="348" t="s">
        <v>98</v>
      </c>
      <c r="D11" s="349"/>
      <c r="E11" s="349"/>
      <c r="F11" s="349"/>
      <c r="G11" s="349"/>
      <c r="H11" s="349"/>
      <c r="I11" s="349"/>
      <c r="J11" s="349"/>
      <c r="K11" s="349"/>
      <c r="L11" s="349"/>
      <c r="M11" s="349"/>
      <c r="N11" s="349"/>
    </row>
    <row r="12" spans="1:14" ht="122.25" customHeight="1">
      <c r="A12" s="229" t="s">
        <v>99</v>
      </c>
      <c r="B12" s="156" t="s">
        <v>100</v>
      </c>
      <c r="C12" s="346" t="s">
        <v>101</v>
      </c>
      <c r="D12" s="347"/>
      <c r="E12" s="347"/>
      <c r="F12" s="347"/>
      <c r="G12" s="347"/>
      <c r="H12" s="347"/>
      <c r="I12" s="347"/>
      <c r="J12" s="347"/>
      <c r="K12" s="347"/>
      <c r="L12" s="347"/>
      <c r="M12" s="347"/>
      <c r="N12" s="347"/>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480</v>
      </c>
    </row>
    <row r="2" spans="1:19">
      <c r="A2" s="472" t="s">
        <v>481</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483</v>
      </c>
    </row>
    <row r="20" spans="1:19">
      <c r="A20" s="472" t="s">
        <v>484</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325</v>
      </c>
      <c r="B23" s="406"/>
      <c r="C23" s="406"/>
      <c r="D23" s="406"/>
      <c r="E23" s="406"/>
      <c r="F23" s="406"/>
      <c r="G23" s="406"/>
      <c r="H23" s="406"/>
      <c r="I23" s="406"/>
      <c r="J23" s="406"/>
      <c r="K23" s="406"/>
      <c r="L23" s="406"/>
      <c r="M23" s="406"/>
      <c r="N23" s="406"/>
      <c r="O23" s="406"/>
      <c r="P23" s="406"/>
      <c r="Q23" s="406"/>
      <c r="R23" s="406"/>
      <c r="S23" s="406"/>
    </row>
    <row r="24" spans="1:19">
      <c r="A24" s="158" t="s">
        <v>467</v>
      </c>
      <c r="B24" s="406"/>
      <c r="C24" s="406"/>
      <c r="D24" s="406"/>
      <c r="E24" s="406"/>
      <c r="F24" s="406"/>
      <c r="G24" s="406"/>
      <c r="H24" s="406"/>
      <c r="I24" s="406"/>
      <c r="J24" s="406"/>
      <c r="K24" s="406"/>
      <c r="L24" s="406"/>
      <c r="M24" s="406"/>
      <c r="N24" s="406"/>
      <c r="O24" s="406"/>
      <c r="P24" s="406"/>
      <c r="Q24" s="406"/>
      <c r="R24" s="406"/>
      <c r="S24" s="406"/>
    </row>
    <row r="25" spans="1:19">
      <c r="A25" s="159" t="s">
        <v>370</v>
      </c>
      <c r="B25" s="406"/>
      <c r="C25" s="406"/>
      <c r="D25" s="406"/>
      <c r="E25" s="406"/>
      <c r="F25" s="406"/>
      <c r="G25" s="406"/>
      <c r="H25" s="406"/>
      <c r="I25" s="406"/>
      <c r="J25" s="406"/>
      <c r="K25" s="406"/>
      <c r="L25" s="406"/>
      <c r="M25" s="406"/>
      <c r="N25" s="406"/>
      <c r="O25" s="406"/>
      <c r="P25" s="406"/>
      <c r="Q25" s="406"/>
      <c r="R25" s="406"/>
      <c r="S25" s="406"/>
    </row>
    <row r="26" spans="1:19">
      <c r="A26" s="159" t="s">
        <v>446</v>
      </c>
      <c r="B26" s="406"/>
      <c r="C26" s="406"/>
      <c r="D26" s="406"/>
      <c r="E26" s="406"/>
      <c r="F26" s="406"/>
      <c r="G26" s="406"/>
      <c r="H26" s="406"/>
      <c r="I26" s="406"/>
      <c r="J26" s="406"/>
      <c r="K26" s="406"/>
      <c r="L26" s="406"/>
      <c r="M26" s="406"/>
      <c r="N26" s="406"/>
      <c r="O26" s="406"/>
      <c r="P26" s="406"/>
      <c r="Q26" s="406"/>
      <c r="R26" s="406"/>
      <c r="S26" s="406"/>
    </row>
    <row r="27" spans="1:19">
      <c r="A27" s="159" t="s">
        <v>447</v>
      </c>
      <c r="B27" s="406"/>
      <c r="C27" s="406"/>
      <c r="D27" s="406"/>
      <c r="E27" s="406"/>
      <c r="F27" s="406"/>
      <c r="G27" s="406"/>
      <c r="H27" s="406"/>
      <c r="I27" s="406"/>
      <c r="J27" s="406"/>
      <c r="K27" s="406"/>
      <c r="L27" s="406"/>
      <c r="M27" s="406"/>
      <c r="N27" s="406"/>
      <c r="O27" s="406"/>
      <c r="P27" s="406"/>
      <c r="Q27" s="406"/>
      <c r="R27" s="406"/>
      <c r="S27" s="406"/>
    </row>
    <row r="31" spans="1:19">
      <c r="A31" s="4" t="s">
        <v>488</v>
      </c>
    </row>
    <row r="32" spans="1:19">
      <c r="A32" t="s">
        <v>489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zoomScale="80" zoomScaleNormal="80" workbookViewId="0">
      <selection activeCell="AD11" sqref="AD11:AF12"/>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58" t="s">
        <v>110</v>
      </c>
      <c r="J4" s="350"/>
      <c r="K4" s="350"/>
      <c r="L4" s="350"/>
      <c r="M4" s="350"/>
      <c r="N4" s="350"/>
      <c r="O4" s="41"/>
      <c r="P4" s="358" t="s">
        <v>111</v>
      </c>
      <c r="Q4" s="350"/>
      <c r="R4" s="350"/>
      <c r="S4" s="350"/>
      <c r="T4" s="350"/>
      <c r="U4" s="350"/>
      <c r="V4" s="41"/>
      <c r="W4" s="358" t="s">
        <v>112</v>
      </c>
      <c r="X4" s="350"/>
      <c r="Y4" s="350"/>
      <c r="Z4" s="350"/>
      <c r="AA4" s="350"/>
      <c r="AB4" s="350"/>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62" t="s">
        <v>114</v>
      </c>
      <c r="J6" s="363"/>
      <c r="K6" s="363"/>
      <c r="L6" s="363"/>
      <c r="M6" s="363"/>
      <c r="N6" s="364"/>
      <c r="O6" s="76"/>
      <c r="P6" s="362" t="s">
        <v>114</v>
      </c>
      <c r="Q6" s="363"/>
      <c r="R6" s="363"/>
      <c r="S6" s="363"/>
      <c r="T6" s="363"/>
      <c r="U6" s="364"/>
      <c r="V6" s="76"/>
      <c r="W6" s="362" t="s">
        <v>114</v>
      </c>
      <c r="X6" s="363"/>
      <c r="Y6" s="363"/>
      <c r="Z6" s="363"/>
      <c r="AA6" s="363"/>
      <c r="AB6" s="364"/>
      <c r="AC6" s="41"/>
      <c r="AD6" s="41"/>
      <c r="AG6" s="66"/>
    </row>
    <row r="7" spans="2:33" ht="33.75" customHeight="1">
      <c r="B7" s="64"/>
      <c r="C7" s="69" t="s">
        <v>115</v>
      </c>
      <c r="D7" s="69" t="s">
        <v>116</v>
      </c>
      <c r="E7" s="70" t="s">
        <v>117</v>
      </c>
      <c r="F7" s="359" t="s">
        <v>118</v>
      </c>
      <c r="G7" s="361"/>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Baseline</v>
      </c>
      <c r="E9" s="37" t="str" cm="1">
        <f t="array" aca="1" ref="E9" ca="1">INDIRECT("'" &amp; $C9 &amp;"'!" &amp; "B7")</f>
        <v>N</v>
      </c>
      <c r="F9" s="37">
        <f ca="1">SUM(INDIRECT("'" &amp; $C9 &amp;"'!" &amp; "B26:F26"))</f>
        <v>0</v>
      </c>
      <c r="G9" s="37">
        <f ca="1">SUM(INDIRECT("'" &amp; $C9 &amp;"'!" &amp; "B27:F27"))</f>
        <v>-0.13209326297829616</v>
      </c>
      <c r="H9" s="37" t="str" cm="1">
        <f t="array" aca="1" ref="H9" ca="1">INDIRECT("'" &amp; $C9 &amp;"'!" &amp; "B8")</f>
        <v>CV5.01</v>
      </c>
      <c r="I9" s="37" cm="1">
        <f t="array" aca="1" ref="I9" ca="1">INDIRECT("'" &amp; $C9 &amp;"'!" &amp; "B13")</f>
        <v>-12.980551331367678</v>
      </c>
      <c r="J9" s="37" cm="1">
        <f t="array" aca="1" ref="J9" ca="1">INDIRECT("'" &amp; $C9 &amp;"'!" &amp; "B14")</f>
        <v>-19.868288779165233</v>
      </c>
      <c r="K9" s="37" cm="1">
        <f t="array" aca="1" ref="K9" ca="1">INDIRECT("'" &amp; $C9 &amp;"'!" &amp; "B15")</f>
        <v>-26.2845332692862</v>
      </c>
      <c r="L9" s="37" cm="1">
        <f t="array" aca="1" ref="L9" ca="1">INDIRECT("'" &amp; $C9 &amp;"'!" &amp; "B16")</f>
        <v>-32.376321767099981</v>
      </c>
      <c r="M9" s="277" cm="1">
        <f t="array" aca="1" ref="M9" ca="1">INDIRECT("'" &amp; $C9 &amp;"'!" &amp; "B17")</f>
        <v>-100.87330729559187</v>
      </c>
      <c r="N9" s="277" cm="1">
        <f t="array" aca="1" ref="N9" ca="1">INDIRECT("'" &amp; $C9 &amp;"'!" &amp; "B18")</f>
        <v>-159.07351806734135</v>
      </c>
      <c r="O9" s="76"/>
      <c r="P9" s="37" cm="1">
        <f t="array" aca="1" ref="P9" ca="1">INDIRECT("'" &amp; $C9 &amp;"'!" &amp; "D13")</f>
        <v>-12.253306347268582</v>
      </c>
      <c r="Q9" s="37" cm="1">
        <f t="array" aca="1" ref="Q9" ca="1">INDIRECT("'" &amp; $C9 &amp;"'!" &amp; "D14")</f>
        <v>-18.639781083971467</v>
      </c>
      <c r="R9" s="37" cm="1">
        <f t="array" aca="1" ref="R9" ca="1">INDIRECT("'" &amp; $C9 &amp;"'!" &amp; "D15")</f>
        <v>-24.466072767379519</v>
      </c>
      <c r="S9" s="37" cm="1">
        <f t="array" aca="1" ref="S9" ca="1">INDIRECT("'" &amp; $C9 &amp;"'!" &amp; "D16")</f>
        <v>-29.862011185938563</v>
      </c>
      <c r="T9" s="277" cm="1">
        <f t="array" aca="1" ref="T9" ca="1">INDIRECT("'" &amp; $C9 &amp;"'!" &amp; "D17")</f>
        <v>-92.67501496330955</v>
      </c>
      <c r="U9" s="277" cm="1">
        <f t="array" aca="1" ref="U9" ca="1">INDIRECT("'" &amp; $C9 &amp;"'!" &amp; "D18")</f>
        <v>-143.87489761378831</v>
      </c>
      <c r="V9" s="76"/>
      <c r="W9" s="37" cm="1">
        <f t="array" aca="1" ref="W9" ca="1">INDIRECT("'" &amp; $C9 &amp;"'!" &amp; "F13")</f>
        <v>-13.707631741147251</v>
      </c>
      <c r="X9" s="37" cm="1">
        <f t="array" aca="1" ref="X9" ca="1">INDIRECT("'" &amp; $C9 &amp;"'!" &amp; "F14")</f>
        <v>-21.097954404003204</v>
      </c>
      <c r="Y9" s="37" cm="1">
        <f t="array" aca="1" ref="Y9" ca="1">INDIRECT("'" &amp; $C9 &amp;"'!" &amp; "F15")</f>
        <v>-28.103337037554244</v>
      </c>
      <c r="Z9" s="37" cm="1">
        <f t="array" aca="1" ref="Z9" ca="1">INDIRECT("'" &amp; $C9 &amp;"'!" &amp; "F16")</f>
        <v>-34.889261346263929</v>
      </c>
      <c r="AA9" s="277" cm="1">
        <f t="array" aca="1" ref="AA9" ca="1">INDIRECT("'" &amp; $C9 &amp;"'!" &amp; "F17")</f>
        <v>-109.01638735037359</v>
      </c>
      <c r="AB9" s="277" cm="1">
        <f t="array" aca="1" ref="AB9" ca="1">INDIRECT("'" &amp; $C9 &amp;"'!" &amp; "F18")</f>
        <v>-174.09601503897852</v>
      </c>
      <c r="AC9" s="41"/>
      <c r="AD9" s="84" t="s">
        <v>126</v>
      </c>
      <c r="AE9" s="84" t="s">
        <v>127</v>
      </c>
      <c r="AF9" s="84" t="s">
        <v>128</v>
      </c>
      <c r="AG9" s="66"/>
    </row>
    <row r="10" spans="2:33">
      <c r="B10" s="64"/>
      <c r="C10" s="72" t="s">
        <v>129</v>
      </c>
      <c r="D10" s="37" t="str" cm="1">
        <f t="array" aca="1" ref="D10" ca="1">INDIRECT("'" &amp; $C10 &amp;"'!" &amp; "B4")</f>
        <v>12 Boiler House replacements for Low Nox Compliance</v>
      </c>
      <c r="E10" s="37" t="str" cm="1">
        <f t="array" aca="1" ref="E10" ca="1">IF(ISTEXT($D10),INDIRECT("'" &amp; $C10 &amp;"'!" &amp; "B7"),"")</f>
        <v>Y</v>
      </c>
      <c r="F10" s="37">
        <f t="shared" ref="F10:F19" ca="1" si="0">IF(ISTEXT($D10),SUM(INDIRECT("'" &amp; $C10 &amp;"'!" &amp; "B26:f26")),"")</f>
        <v>-14.421456215392681</v>
      </c>
      <c r="G10" s="37">
        <f t="shared" ref="G10:G19" ca="1" si="1">IF(ISTEXT($D10),SUM(INDIRECT("'" &amp; $C10 &amp;"'!" &amp; "B27:f27")),"")</f>
        <v>-0.10249525801990891</v>
      </c>
      <c r="H10" s="37" t="str" cm="1">
        <f t="array" aca="1" ref="H10" ca="1">IF(ISTEXT($D10),INDIRECT("'" &amp; $C10 &amp;"'!" &amp; "B8"),"")</f>
        <v>CV5.01</v>
      </c>
      <c r="I10" s="37" cm="1">
        <f t="array" aca="1" ref="I10" ca="1">IF(ISTEXT($D10),INDIRECT("'" &amp; $C10 &amp;"'!" &amp; "B13"),"")</f>
        <v>-20.278384639959576</v>
      </c>
      <c r="J10" s="37" cm="1">
        <f t="array" aca="1" ref="J10" ca="1">IF(ISTEXT($D10),INDIRECT("'" &amp; $C10 &amp;"'!" &amp; "B14"),"")</f>
        <v>-24.975368880222558</v>
      </c>
      <c r="K10" s="37" cm="1">
        <f t="array" aca="1" ref="K10" ca="1">IF(ISTEXT($D10),INDIRECT("'" &amp; $C10 &amp;"'!" &amp; "B15"),"")</f>
        <v>-29.166331655756181</v>
      </c>
      <c r="L10" s="37" cm="1">
        <f t="array" aca="1" ref="L10" ca="1">IF(ISTEXT($D10),INDIRECT("'" &amp; $C10 &amp;"'!" &amp; "B16"),"")</f>
        <v>-33.065140469270226</v>
      </c>
      <c r="M10" s="277" cm="1">
        <f t="array" aca="1" ref="M10" ca="1">IF(ISTEXT($D10),INDIRECT("'" &amp; $C10 &amp;"'!" &amp; "B17"),"")</f>
        <v>-85.836590435550832</v>
      </c>
      <c r="N10" s="277" cm="1">
        <f t="array" aca="1" ref="N10" ca="1">IF(ISTEXT($D10),INDIRECT("'" &amp; $C10 &amp;"'!" &amp; "B18"),"")</f>
        <v>-128.01546717663635</v>
      </c>
      <c r="O10" s="76"/>
      <c r="P10" s="37" cm="1">
        <f t="array" aca="1" ref="P10" ca="1">IF(ISTEXT($D10),INDIRECT("'" &amp; $C10 &amp;"'!" &amp; "D13"),"")</f>
        <v>-19.859669113725335</v>
      </c>
      <c r="Q10" s="37" cm="1">
        <f t="array" aca="1" ref="Q10" ca="1">IF(ISTEXT($D10),INDIRECT("'" &amp; $C10 &amp;"'!" &amp; "D14"),"")</f>
        <v>-24.380596341954021</v>
      </c>
      <c r="R10" s="37" cm="1">
        <f t="array" aca="1" ref="R10" ca="1">IF(ISTEXT($D10),INDIRECT("'" &amp; $C10 &amp;"'!" &amp; "D15"),"")</f>
        <v>-28.364931385774995</v>
      </c>
      <c r="S10" s="37" cm="1">
        <f t="array" aca="1" ref="S10" ca="1">IF(ISTEXT($D10),INDIRECT("'" &amp; $C10 &amp;"'!" &amp; "D16"),"")</f>
        <v>-32.020728932293927</v>
      </c>
      <c r="T10" s="277" cm="1">
        <f t="array" aca="1" ref="T10" ca="1">IF(ISTEXT($D10),INDIRECT("'" &amp; $C10 &amp;"'!" &amp; "D17"),"")</f>
        <v>-82.689066210810651</v>
      </c>
      <c r="U10" s="277" cm="1">
        <f t="array" aca="1" ref="U10" ca="1">IF(ISTEXT($D10),INDIRECT("'" &amp; $C10 &amp;"'!" &amp; "D18"),"")</f>
        <v>-122.2432319971788</v>
      </c>
      <c r="V10" s="76"/>
      <c r="W10" s="37" cm="1">
        <f t="array" aca="1" ref="W10" ca="1">IF(ISTEXT($D10),INDIRECT("'" &amp; $C10 &amp;"'!" &amp; "F13"),"")</f>
        <v>-20.697451408897695</v>
      </c>
      <c r="X10" s="37" cm="1">
        <f t="array" aca="1" ref="X10" ca="1">IF(ISTEXT($D10),INDIRECT("'" &amp; $C10 &amp;"'!" &amp; "F14"),"")</f>
        <v>-25.570957592169361</v>
      </c>
      <c r="Y10" s="37" cm="1">
        <f t="array" aca="1" ref="Y10" ca="1">IF(ISTEXT($D10),INDIRECT("'" &amp; $C10 &amp;"'!" &amp; "F15"),"")</f>
        <v>-29.968262677893744</v>
      </c>
      <c r="Z10" s="37" cm="1">
        <f t="array" aca="1" ref="Z10" ca="1">IF(ISTEXT($D10),INDIRECT("'" &amp; $C10 &amp;"'!" &amp; "F16"),"")</f>
        <v>-34.109484253416248</v>
      </c>
      <c r="AA10" s="277" cm="1">
        <f t="array" aca="1" ref="AA10" ca="1">IF(ISTEXT($D10),INDIRECT("'" &amp; $C10 &amp;"'!" &amp; "F17"),"")</f>
        <v>-88.964138774390335</v>
      </c>
      <c r="AB10" s="277" cm="1">
        <f t="array" aca="1" ref="AB10" ca="1">IF(ISTEXT($D10),INDIRECT("'" &amp; $C10 &amp;"'!" &amp; "F18"),"")</f>
        <v>-133.72228000477051</v>
      </c>
      <c r="AC10" s="41"/>
      <c r="AD10" s="84" t="s">
        <v>130</v>
      </c>
      <c r="AE10" s="84" t="s">
        <v>131</v>
      </c>
      <c r="AF10" s="84" t="s">
        <v>132</v>
      </c>
      <c r="AG10" s="66"/>
    </row>
    <row r="11" spans="2:33">
      <c r="B11" s="64"/>
      <c r="C11" s="72" t="s">
        <v>133</v>
      </c>
      <c r="D11" s="37" cm="1">
        <f t="array" aca="1" ref="D11" ca="1">INDIRECT("'" &amp; $C11 &amp;"'!" &amp; "B4")</f>
        <v>0</v>
      </c>
      <c r="E11" s="37" t="str" cm="1">
        <f t="array" aca="1" ref="E11" ca="1">IF(ISTEXT($D11),INDIRECT("'" &amp; $C11 &amp;"'!" &amp; "B7"),"")</f>
        <v/>
      </c>
      <c r="F11" s="37" t="str">
        <f t="shared" ca="1" si="0"/>
        <v/>
      </c>
      <c r="G11" s="37" t="str">
        <f t="shared" ca="1" si="1"/>
        <v/>
      </c>
      <c r="H11" s="37" t="str" cm="1">
        <f t="array" aca="1" ref="H11" ca="1">IF(ISTEXT($D11),INDIRECT("'" &amp; $C11 &amp;"'!" &amp; "B8"),"")</f>
        <v/>
      </c>
      <c r="I11" s="37" t="str" cm="1">
        <f t="array" aca="1" ref="I11" ca="1">IF(ISTEXT($D11),INDIRECT("'" &amp; $C11 &amp;"'!" &amp; "B13"),"")</f>
        <v/>
      </c>
      <c r="J11" s="37" t="str" cm="1">
        <f t="array" aca="1" ref="J11" ca="1">IF(ISTEXT($D11),INDIRECT("'" &amp; $C11 &amp;"'!" &amp; "B14"),"")</f>
        <v/>
      </c>
      <c r="K11" s="37" t="str" cm="1">
        <f t="array" aca="1" ref="K11" ca="1">IF(ISTEXT($D11),INDIRECT("'" &amp; $C11 &amp;"'!" &amp; "B15"),"")</f>
        <v/>
      </c>
      <c r="L11" s="37" t="str" cm="1">
        <f t="array" aca="1" ref="L11" ca="1">IF(ISTEXT($D11),INDIRECT("'" &amp; $C11 &amp;"'!" &amp; "B16"),"")</f>
        <v/>
      </c>
      <c r="M11" s="277" t="str" cm="1">
        <f t="array" aca="1" ref="M11" ca="1">IF(ISTEXT($D11),INDIRECT("'" &amp; $C11 &amp;"'!" &amp; "B17"),"")</f>
        <v/>
      </c>
      <c r="N11" s="277" t="str" cm="1">
        <f t="array" aca="1" ref="N11" ca="1">IF(ISTEXT($D11),INDIRECT("'" &amp; $C11 &amp;"'!" &amp; "B18"),"")</f>
        <v/>
      </c>
      <c r="O11" s="76"/>
      <c r="P11" s="37" t="str" cm="1">
        <f t="array" aca="1" ref="P11" ca="1">IF(ISTEXT($D11),INDIRECT("'" &amp; $C11 &amp;"'!" &amp; "D13"),"")</f>
        <v/>
      </c>
      <c r="Q11" s="37" t="str" cm="1">
        <f t="array" aca="1" ref="Q11" ca="1">IF(ISTEXT($D11),INDIRECT("'" &amp; $C11 &amp;"'!" &amp; "D14"),"")</f>
        <v/>
      </c>
      <c r="R11" s="37" t="str" cm="1">
        <f t="array" aca="1" ref="R11" ca="1">IF(ISTEXT($D11),INDIRECT("'" &amp; $C11 &amp;"'!" &amp; "D15"),"")</f>
        <v/>
      </c>
      <c r="S11" s="37" t="str" cm="1">
        <f t="array" aca="1" ref="S11" ca="1">IF(ISTEXT($D11),INDIRECT("'" &amp; $C11 &amp;"'!" &amp; "D16"),"")</f>
        <v/>
      </c>
      <c r="T11" s="277" t="str" cm="1">
        <f t="array" aca="1" ref="T11" ca="1">IF(ISTEXT($D11),INDIRECT("'" &amp; $C11 &amp;"'!" &amp; "D17"),"")</f>
        <v/>
      </c>
      <c r="U11" s="277" t="str" cm="1">
        <f t="array" aca="1" ref="U11" ca="1">IF(ISTEXT($D11),INDIRECT("'" &amp; $C11 &amp;"'!" &amp; "D18"),"")</f>
        <v/>
      </c>
      <c r="V11" s="76"/>
      <c r="W11" s="37" t="str" cm="1">
        <f t="array" aca="1" ref="W11" ca="1">IF(ISTEXT($D11),INDIRECT("'" &amp; $C11 &amp;"'!" &amp; "F13"),"")</f>
        <v/>
      </c>
      <c r="X11" s="37" t="str" cm="1">
        <f t="array" aca="1" ref="X11" ca="1">IF(ISTEXT($D11),INDIRECT("'" &amp; $C11 &amp;"'!" &amp; "F14"),"")</f>
        <v/>
      </c>
      <c r="Y11" s="37" t="str" cm="1">
        <f t="array" aca="1" ref="Y11" ca="1">IF(ISTEXT($D11),INDIRECT("'" &amp; $C11 &amp;"'!" &amp; "F15"),"")</f>
        <v/>
      </c>
      <c r="Z11" s="37" t="str" cm="1">
        <f t="array" aca="1" ref="Z11" ca="1">IF(ISTEXT($D11),INDIRECT("'" &amp; $C11 &amp;"'!" &amp; "F16"),"")</f>
        <v/>
      </c>
      <c r="AA11" s="277" t="str" cm="1">
        <f t="array" aca="1" ref="AA11" ca="1">IF(ISTEXT($D11),INDIRECT("'" &amp; $C11 &amp;"'!" &amp; "F17"),"")</f>
        <v/>
      </c>
      <c r="AB11" s="277" t="str" cm="1">
        <f t="array" aca="1" ref="AB11" ca="1">IF(ISTEXT($D11),INDIRECT("'" &amp; $C11 &amp;"'!" &amp; "F18"),"")</f>
        <v/>
      </c>
      <c r="AC11" s="41"/>
      <c r="AD11" s="84"/>
      <c r="AE11" s="84"/>
      <c r="AF11" s="84"/>
      <c r="AG11" s="66"/>
    </row>
    <row r="12" spans="2:33">
      <c r="B12" s="64"/>
      <c r="C12" s="72" t="s">
        <v>134</v>
      </c>
      <c r="D12" s="37" cm="1">
        <f t="array" aca="1" ref="D12" ca="1">INDIRECT("'" &amp; $C12 &amp;"'!" &amp; "B4")</f>
        <v>0</v>
      </c>
      <c r="E12" s="37" t="str" cm="1">
        <f t="array" aca="1" ref="E12" ca="1">IF(ISTEXT($D12),INDIRECT("'" &amp; $C12 &amp;"'!" &amp; "B7"),"")</f>
        <v/>
      </c>
      <c r="F12" s="37" t="str">
        <f t="shared" ca="1" si="0"/>
        <v/>
      </c>
      <c r="G12" s="37" t="str">
        <f t="shared" ca="1" si="1"/>
        <v/>
      </c>
      <c r="H12" s="37" t="str" cm="1">
        <f t="array" aca="1" ref="H12" ca="1">IF(ISTEXT($D12),INDIRECT("'" &amp; $C12 &amp;"'!" &amp; "B8"),"")</f>
        <v/>
      </c>
      <c r="I12" s="37" t="str" cm="1">
        <f t="array" aca="1" ref="I12" ca="1">IF(ISTEXT($D12),INDIRECT("'" &amp; $C12 &amp;"'!" &amp; "B13"),"")</f>
        <v/>
      </c>
      <c r="J12" s="37" t="str" cm="1">
        <f t="array" aca="1" ref="J12" ca="1">IF(ISTEXT($D12),INDIRECT("'" &amp; $C12 &amp;"'!" &amp; "B14"),"")</f>
        <v/>
      </c>
      <c r="K12" s="37" t="str" cm="1">
        <f t="array" aca="1" ref="K12" ca="1">IF(ISTEXT($D12),INDIRECT("'" &amp; $C12 &amp;"'!" &amp; "B15"),"")</f>
        <v/>
      </c>
      <c r="L12" s="37" t="str" cm="1">
        <f t="array" aca="1" ref="L12" ca="1">IF(ISTEXT($D12),INDIRECT("'" &amp; $C12 &amp;"'!" &amp; "B16"),"")</f>
        <v/>
      </c>
      <c r="M12" s="277" t="str" cm="1">
        <f t="array" aca="1" ref="M12" ca="1">IF(ISTEXT($D12),INDIRECT("'" &amp; $C12 &amp;"'!" &amp; "B17"),"")</f>
        <v/>
      </c>
      <c r="N12" s="277" t="str" cm="1">
        <f t="array" aca="1" ref="N12" ca="1">IF(ISTEXT($D12),INDIRECT("'" &amp; $C12 &amp;"'!" &amp; "B18"),"")</f>
        <v/>
      </c>
      <c r="O12" s="76"/>
      <c r="P12" s="37" t="str" cm="1">
        <f t="array" aca="1" ref="P12" ca="1">IF(ISTEXT($D12),INDIRECT("'" &amp; $C12 &amp;"'!" &amp; "D13"),"")</f>
        <v/>
      </c>
      <c r="Q12" s="37" t="str" cm="1">
        <f t="array" aca="1" ref="Q12" ca="1">IF(ISTEXT($D12),INDIRECT("'" &amp; $C12 &amp;"'!" &amp; "D14"),"")</f>
        <v/>
      </c>
      <c r="R12" s="37" t="str" cm="1">
        <f t="array" aca="1" ref="R12" ca="1">IF(ISTEXT($D12),INDIRECT("'" &amp; $C12 &amp;"'!" &amp; "D15"),"")</f>
        <v/>
      </c>
      <c r="S12" s="37" t="str" cm="1">
        <f t="array" aca="1" ref="S12" ca="1">IF(ISTEXT($D12),INDIRECT("'" &amp; $C12 &amp;"'!" &amp; "D16"),"")</f>
        <v/>
      </c>
      <c r="T12" s="277" t="str" cm="1">
        <f t="array" aca="1" ref="T12" ca="1">IF(ISTEXT($D12),INDIRECT("'" &amp; $C12 &amp;"'!" &amp; "D17"),"")</f>
        <v/>
      </c>
      <c r="U12" s="277" t="str" cm="1">
        <f t="array" aca="1" ref="U12" ca="1">IF(ISTEXT($D12),INDIRECT("'" &amp; $C12 &amp;"'!" &amp; "D18"),"")</f>
        <v/>
      </c>
      <c r="V12" s="76"/>
      <c r="W12" s="37" t="str" cm="1">
        <f t="array" aca="1" ref="W12" ca="1">IF(ISTEXT($D12),INDIRECT("'" &amp; $C12 &amp;"'!" &amp; "F13"),"")</f>
        <v/>
      </c>
      <c r="X12" s="37" t="str" cm="1">
        <f t="array" aca="1" ref="X12" ca="1">IF(ISTEXT($D12),INDIRECT("'" &amp; $C12 &amp;"'!" &amp; "F14"),"")</f>
        <v/>
      </c>
      <c r="Y12" s="37" t="str" cm="1">
        <f t="array" aca="1" ref="Y12" ca="1">IF(ISTEXT($D12),INDIRECT("'" &amp; $C12 &amp;"'!" &amp; "F15"),"")</f>
        <v/>
      </c>
      <c r="Z12" s="37" t="str" cm="1">
        <f t="array" aca="1" ref="Z12" ca="1">IF(ISTEXT($D12),INDIRECT("'" &amp; $C12 &amp;"'!" &amp; "F16"),"")</f>
        <v/>
      </c>
      <c r="AA12" s="277" t="str" cm="1">
        <f t="array" aca="1" ref="AA12" ca="1">IF(ISTEXT($D12),INDIRECT("'" &amp; $C12 &amp;"'!" &amp; "F17"),"")</f>
        <v/>
      </c>
      <c r="AB12" s="277" t="str" cm="1">
        <f t="array" aca="1" ref="AB12" ca="1">IF(ISTEXT($D12),INDIRECT("'" &amp; $C12 &amp;"'!" &amp; "F18"),"")</f>
        <v/>
      </c>
      <c r="AC12" s="41"/>
      <c r="AD12" s="84"/>
      <c r="AE12" s="84"/>
      <c r="AF12" s="84"/>
      <c r="AG12" s="66"/>
    </row>
    <row r="13" spans="2:33">
      <c r="B13" s="64"/>
      <c r="C13" s="72" t="s">
        <v>135</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136</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137</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138</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139</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140</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141</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142</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62" t="s">
        <v>143</v>
      </c>
      <c r="J22" s="363"/>
      <c r="K22" s="363"/>
      <c r="L22" s="363"/>
      <c r="M22" s="363"/>
      <c r="N22" s="364"/>
      <c r="O22" s="76"/>
      <c r="P22" s="362" t="s">
        <v>143</v>
      </c>
      <c r="Q22" s="363"/>
      <c r="R22" s="363"/>
      <c r="S22" s="363"/>
      <c r="T22" s="363"/>
      <c r="U22" s="364"/>
      <c r="V22" s="76"/>
      <c r="W22" s="362" t="s">
        <v>143</v>
      </c>
      <c r="X22" s="363"/>
      <c r="Y22" s="363"/>
      <c r="Z22" s="363"/>
      <c r="AA22" s="363"/>
      <c r="AB22" s="364"/>
      <c r="AC22" s="41"/>
      <c r="AD22" s="76"/>
      <c r="AE22" s="76"/>
      <c r="AF22" s="76"/>
      <c r="AG22" s="66"/>
    </row>
    <row r="23" spans="2:33" ht="33.75" customHeight="1">
      <c r="B23" s="64"/>
      <c r="C23" s="69" t="s">
        <v>115</v>
      </c>
      <c r="D23" s="69" t="s">
        <v>116</v>
      </c>
      <c r="E23" s="70" t="s">
        <v>117</v>
      </c>
      <c r="F23" s="359" t="s">
        <v>118</v>
      </c>
      <c r="G23" s="360"/>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12 Boiler House replacements for Low Nox Compliance</v>
      </c>
      <c r="E25" s="37" t="str">
        <f ca="1">E10</f>
        <v>Y</v>
      </c>
      <c r="F25" s="59">
        <f ca="1">IF(ISNUMBER(F10-F$9),F10-F$9,"")</f>
        <v>-14.421456215392681</v>
      </c>
      <c r="G25" s="59">
        <f ca="1">IF(ISNUMBER(G10-G$9),G10-G$9,"")</f>
        <v>2.9598004958387242E-2</v>
      </c>
      <c r="H25" s="87" t="str">
        <f ca="1">H10</f>
        <v>CV5.01</v>
      </c>
      <c r="I25" s="59">
        <f t="shared" ref="I25:N34" ca="1" si="2">IF(ISNUMBER(I10-I$9),I10-I$9,"")</f>
        <v>-7.2978333085918976</v>
      </c>
      <c r="J25" s="59">
        <f t="shared" ca="1" si="2"/>
        <v>-5.1070801010573241</v>
      </c>
      <c r="K25" s="59">
        <f t="shared" ca="1" si="2"/>
        <v>-2.8817983864699812</v>
      </c>
      <c r="L25" s="59">
        <f t="shared" ca="1" si="2"/>
        <v>-0.68881870217024499</v>
      </c>
      <c r="M25" s="59">
        <f t="shared" ca="1" si="2"/>
        <v>15.036716860041039</v>
      </c>
      <c r="N25" s="59">
        <f t="shared" ca="1" si="2"/>
        <v>31.058050890705005</v>
      </c>
      <c r="O25" s="76"/>
      <c r="P25" s="59">
        <f t="shared" ref="P25:U34" ca="1" si="3">IF(ISNUMBER(P10-P$9),P10-P$9,"")</f>
        <v>-7.606362766456753</v>
      </c>
      <c r="Q25" s="59">
        <f t="shared" ca="1" si="3"/>
        <v>-5.740815257982554</v>
      </c>
      <c r="R25" s="59">
        <f t="shared" ca="1" si="3"/>
        <v>-3.8988586183954759</v>
      </c>
      <c r="S25" s="59">
        <f t="shared" ca="1" si="3"/>
        <v>-2.1587177463553644</v>
      </c>
      <c r="T25" s="59">
        <f t="shared" ca="1" si="3"/>
        <v>9.9859487524988992</v>
      </c>
      <c r="U25" s="59">
        <f t="shared" ca="1" si="3"/>
        <v>21.63166561660951</v>
      </c>
      <c r="V25" s="76"/>
      <c r="W25" s="59">
        <f t="shared" ref="W25:AB34" ca="1" si="4">IF(ISNUMBER(W10-W$9),W10-W$9,"")</f>
        <v>-6.9898196677504441</v>
      </c>
      <c r="X25" s="59">
        <f t="shared" ca="1" si="4"/>
        <v>-4.4730031881661567</v>
      </c>
      <c r="Y25" s="59">
        <f t="shared" ca="1" si="4"/>
        <v>-1.8649256403395</v>
      </c>
      <c r="Z25" s="59">
        <f t="shared" ca="1" si="4"/>
        <v>0.77977709284768082</v>
      </c>
      <c r="AA25" s="59">
        <f t="shared" ca="1" si="4"/>
        <v>20.052248575983256</v>
      </c>
      <c r="AB25" s="59">
        <f t="shared" ca="1" si="4"/>
        <v>40.373735034208011</v>
      </c>
      <c r="AC25" s="41"/>
      <c r="AD25" s="76"/>
      <c r="AE25" s="76"/>
      <c r="AF25" s="76"/>
      <c r="AG25" s="66"/>
    </row>
    <row r="26" spans="2:33">
      <c r="B26" s="64"/>
      <c r="C26" s="72" t="s">
        <v>133</v>
      </c>
      <c r="D26" s="87">
        <f t="shared" ref="D26:E34" ca="1" si="5">D11</f>
        <v>0</v>
      </c>
      <c r="E26" s="37" t="str">
        <f t="shared" ca="1" si="5"/>
        <v/>
      </c>
      <c r="F26" s="59" t="str">
        <f t="shared" ref="F26:G34" ca="1" si="6">IF(ISNUMBER(F11-F$9),F11-F$9,"")</f>
        <v/>
      </c>
      <c r="G26" s="59" t="str">
        <f t="shared" ca="1" si="6"/>
        <v/>
      </c>
      <c r="H26" s="87" t="str">
        <f t="shared" ref="H26:H34" ca="1" si="7">H11</f>
        <v/>
      </c>
      <c r="I26" s="59" t="str">
        <f t="shared" ca="1" si="2"/>
        <v/>
      </c>
      <c r="J26" s="59" t="str">
        <f t="shared" ca="1" si="2"/>
        <v/>
      </c>
      <c r="K26" s="59" t="str">
        <f t="shared" ca="1" si="2"/>
        <v/>
      </c>
      <c r="L26" s="59" t="str">
        <f t="shared" ca="1" si="2"/>
        <v/>
      </c>
      <c r="M26" s="59" t="str">
        <f t="shared" ca="1" si="2"/>
        <v/>
      </c>
      <c r="N26" s="59" t="str">
        <f t="shared" ca="1" si="2"/>
        <v/>
      </c>
      <c r="O26" s="76"/>
      <c r="P26" s="59" t="str">
        <f t="shared" ca="1" si="3"/>
        <v/>
      </c>
      <c r="Q26" s="59" t="str">
        <f t="shared" ca="1" si="3"/>
        <v/>
      </c>
      <c r="R26" s="59" t="str">
        <f t="shared" ca="1" si="3"/>
        <v/>
      </c>
      <c r="S26" s="59" t="str">
        <f t="shared" ca="1" si="3"/>
        <v/>
      </c>
      <c r="T26" s="59" t="str">
        <f t="shared" ca="1" si="3"/>
        <v/>
      </c>
      <c r="U26" s="59" t="str">
        <f t="shared" ca="1" si="3"/>
        <v/>
      </c>
      <c r="V26" s="76"/>
      <c r="W26" s="59" t="str">
        <f t="shared" ca="1" si="4"/>
        <v/>
      </c>
      <c r="X26" s="59" t="str">
        <f t="shared" ca="1" si="4"/>
        <v/>
      </c>
      <c r="Y26" s="59" t="str">
        <f t="shared" ca="1" si="4"/>
        <v/>
      </c>
      <c r="Z26" s="59" t="str">
        <f t="shared" ca="1" si="4"/>
        <v/>
      </c>
      <c r="AA26" s="59" t="str">
        <f t="shared" ca="1" si="4"/>
        <v/>
      </c>
      <c r="AB26" s="59" t="str">
        <f t="shared" ca="1" si="4"/>
        <v/>
      </c>
      <c r="AC26" s="41"/>
      <c r="AD26" s="76"/>
      <c r="AE26" s="76"/>
      <c r="AF26" s="76"/>
      <c r="AG26" s="66"/>
    </row>
    <row r="27" spans="2:33">
      <c r="B27" s="64"/>
      <c r="C27" s="72" t="s">
        <v>134</v>
      </c>
      <c r="D27" s="87">
        <f t="shared" ca="1" si="5"/>
        <v>0</v>
      </c>
      <c r="E27" s="37" t="str">
        <f t="shared" ca="1" si="5"/>
        <v/>
      </c>
      <c r="F27" s="59" t="str">
        <f t="shared" ca="1" si="6"/>
        <v/>
      </c>
      <c r="G27" s="59" t="str">
        <f t="shared" ca="1" si="6"/>
        <v/>
      </c>
      <c r="H27" s="87" t="str">
        <f t="shared" ca="1" si="7"/>
        <v/>
      </c>
      <c r="I27" s="59" t="str">
        <f t="shared" ca="1" si="2"/>
        <v/>
      </c>
      <c r="J27" s="59" t="str">
        <f t="shared" ca="1" si="2"/>
        <v/>
      </c>
      <c r="K27" s="59" t="str">
        <f t="shared" ca="1" si="2"/>
        <v/>
      </c>
      <c r="L27" s="59" t="str">
        <f t="shared" ca="1" si="2"/>
        <v/>
      </c>
      <c r="M27" s="59" t="str">
        <f t="shared" ca="1" si="2"/>
        <v/>
      </c>
      <c r="N27" s="59" t="str">
        <f t="shared" ca="1" si="2"/>
        <v/>
      </c>
      <c r="O27" s="76"/>
      <c r="P27" s="59" t="str">
        <f t="shared" ca="1" si="3"/>
        <v/>
      </c>
      <c r="Q27" s="59" t="str">
        <f t="shared" ca="1" si="3"/>
        <v/>
      </c>
      <c r="R27" s="59" t="str">
        <f t="shared" ca="1" si="3"/>
        <v/>
      </c>
      <c r="S27" s="59" t="str">
        <f t="shared" ca="1" si="3"/>
        <v/>
      </c>
      <c r="T27" s="59" t="str">
        <f t="shared" ca="1" si="3"/>
        <v/>
      </c>
      <c r="U27" s="59" t="str">
        <f t="shared" ca="1" si="3"/>
        <v/>
      </c>
      <c r="V27" s="76"/>
      <c r="W27" s="59" t="str">
        <f t="shared" ca="1" si="4"/>
        <v/>
      </c>
      <c r="X27" s="59" t="str">
        <f t="shared" ca="1" si="4"/>
        <v/>
      </c>
      <c r="Y27" s="59" t="str">
        <f t="shared" ca="1" si="4"/>
        <v/>
      </c>
      <c r="Z27" s="59" t="str">
        <f t="shared" ca="1" si="4"/>
        <v/>
      </c>
      <c r="AA27" s="59" t="str">
        <f t="shared" ca="1" si="4"/>
        <v/>
      </c>
      <c r="AB27" s="59" t="str">
        <f t="shared" ca="1" si="4"/>
        <v/>
      </c>
      <c r="AC27" s="41"/>
      <c r="AD27" s="76"/>
      <c r="AE27" s="76"/>
      <c r="AF27" s="76"/>
      <c r="AG27" s="66"/>
    </row>
    <row r="28" spans="2:33">
      <c r="B28" s="64"/>
      <c r="C28" s="72" t="s">
        <v>135</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136</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137</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138</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139</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140</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141</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65"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topLeftCell="A9" zoomScale="90" zoomScaleNormal="90" workbookViewId="0">
      <selection activeCell="J12" sqref="J12:L12"/>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65" customFormat="1" ht="56.9" customHeight="1"/>
    <row r="2" spans="1:12">
      <c r="A2" s="1"/>
    </row>
    <row r="3" spans="1:12">
      <c r="A3" s="44" t="s">
        <v>144</v>
      </c>
      <c r="B3" s="45"/>
      <c r="C3" s="45"/>
    </row>
    <row r="4" spans="1:12" ht="12.75" customHeight="1">
      <c r="A4" s="372" t="s">
        <v>145</v>
      </c>
      <c r="B4" s="373"/>
      <c r="C4" s="373"/>
      <c r="D4" s="373"/>
      <c r="E4" s="373"/>
      <c r="F4" s="373"/>
      <c r="G4" s="373"/>
      <c r="H4" s="373"/>
      <c r="I4" s="373"/>
      <c r="J4" s="373"/>
      <c r="K4" s="373"/>
      <c r="L4" s="374"/>
    </row>
    <row r="5" spans="1:12" ht="12.75" customHeight="1">
      <c r="A5" s="375"/>
      <c r="B5" s="376"/>
      <c r="C5" s="376"/>
      <c r="D5" s="376"/>
      <c r="E5" s="376"/>
      <c r="F5" s="376"/>
      <c r="G5" s="376"/>
      <c r="H5" s="376"/>
      <c r="I5" s="376"/>
      <c r="J5" s="376"/>
      <c r="K5" s="376"/>
      <c r="L5" s="377"/>
    </row>
    <row r="6" spans="1:12">
      <c r="A6" s="44" t="s">
        <v>146</v>
      </c>
      <c r="B6" s="46"/>
      <c r="C6" s="46"/>
    </row>
    <row r="7" spans="1:12">
      <c r="A7" s="378" t="s">
        <v>147</v>
      </c>
      <c r="B7" s="379"/>
      <c r="C7" s="379"/>
      <c r="D7" s="379"/>
      <c r="E7" s="379"/>
      <c r="F7" s="379"/>
      <c r="G7" s="379"/>
      <c r="H7" s="379"/>
      <c r="I7" s="379"/>
      <c r="J7" s="379"/>
      <c r="K7" s="379"/>
      <c r="L7" s="380"/>
    </row>
    <row r="8" spans="1:12">
      <c r="A8" s="46"/>
      <c r="B8" s="46"/>
      <c r="C8" s="46"/>
    </row>
    <row r="9" spans="1:12">
      <c r="A9" s="44" t="s">
        <v>148</v>
      </c>
      <c r="B9" s="45"/>
      <c r="C9" s="45"/>
    </row>
    <row r="10" spans="1:12" s="38" customFormat="1" ht="23">
      <c r="A10" s="47" t="s">
        <v>115</v>
      </c>
      <c r="B10" s="48" t="s">
        <v>149</v>
      </c>
      <c r="C10" s="47" t="s">
        <v>150</v>
      </c>
      <c r="D10" s="369" t="s">
        <v>151</v>
      </c>
      <c r="E10" s="370"/>
      <c r="F10" s="371"/>
      <c r="G10" s="369" t="s">
        <v>152</v>
      </c>
      <c r="H10" s="370"/>
      <c r="I10" s="371"/>
      <c r="J10" s="369" t="s">
        <v>153</v>
      </c>
      <c r="K10" s="370"/>
      <c r="L10" s="371"/>
    </row>
    <row r="11" spans="1:12" ht="97.5" customHeight="1">
      <c r="A11" s="49">
        <v>1</v>
      </c>
      <c r="B11" s="50" t="s">
        <v>154</v>
      </c>
      <c r="C11" s="51" t="s">
        <v>125</v>
      </c>
      <c r="D11" s="366" t="s">
        <v>155</v>
      </c>
      <c r="E11" s="367"/>
      <c r="F11" s="368"/>
      <c r="G11" s="366" t="s">
        <v>156</v>
      </c>
      <c r="H11" s="367"/>
      <c r="I11" s="368"/>
      <c r="J11" s="366" t="s">
        <v>157</v>
      </c>
      <c r="K11" s="367"/>
      <c r="L11" s="368"/>
    </row>
    <row r="12" spans="1:12" ht="120" customHeight="1">
      <c r="A12" s="49">
        <v>2</v>
      </c>
      <c r="B12" s="50" t="s">
        <v>154</v>
      </c>
      <c r="C12" s="51" t="s">
        <v>129</v>
      </c>
      <c r="D12" s="366" t="s">
        <v>158</v>
      </c>
      <c r="E12" s="367"/>
      <c r="F12" s="368"/>
      <c r="G12" s="366" t="s">
        <v>159</v>
      </c>
      <c r="H12" s="367"/>
      <c r="I12" s="368"/>
      <c r="J12" s="366" t="s">
        <v>160</v>
      </c>
      <c r="K12" s="367"/>
      <c r="L12" s="368"/>
    </row>
    <row r="13" spans="1:12">
      <c r="A13" s="49">
        <v>3</v>
      </c>
      <c r="B13" s="50"/>
      <c r="C13" s="51"/>
      <c r="D13" s="366"/>
      <c r="E13" s="367"/>
      <c r="F13" s="368"/>
      <c r="G13" s="366"/>
      <c r="H13" s="367"/>
      <c r="I13" s="368"/>
      <c r="J13" s="366"/>
      <c r="K13" s="367"/>
      <c r="L13" s="368"/>
    </row>
    <row r="14" spans="1:12">
      <c r="A14" s="49">
        <v>4</v>
      </c>
      <c r="B14" s="50"/>
      <c r="C14" s="51"/>
      <c r="D14" s="366"/>
      <c r="E14" s="367"/>
      <c r="F14" s="368"/>
      <c r="G14" s="366"/>
      <c r="H14" s="367"/>
      <c r="I14" s="368"/>
      <c r="J14" s="366"/>
      <c r="K14" s="367"/>
      <c r="L14" s="368"/>
    </row>
    <row r="15" spans="1:12">
      <c r="A15" s="49">
        <v>5</v>
      </c>
      <c r="B15" s="50"/>
      <c r="C15" s="51"/>
      <c r="D15" s="366"/>
      <c r="E15" s="367"/>
      <c r="F15" s="368"/>
      <c r="G15" s="366"/>
      <c r="H15" s="367"/>
      <c r="I15" s="368"/>
      <c r="J15" s="366"/>
      <c r="K15" s="367"/>
      <c r="L15" s="368"/>
    </row>
    <row r="16" spans="1:12">
      <c r="A16" s="49">
        <v>6</v>
      </c>
      <c r="B16" s="50"/>
      <c r="C16" s="51"/>
      <c r="D16" s="366"/>
      <c r="E16" s="367"/>
      <c r="F16" s="368"/>
      <c r="G16" s="366"/>
      <c r="H16" s="367"/>
      <c r="I16" s="368"/>
      <c r="J16" s="366"/>
      <c r="K16" s="367"/>
      <c r="L16" s="368"/>
    </row>
    <row r="17" spans="1:12">
      <c r="A17" s="49">
        <v>7</v>
      </c>
      <c r="B17" s="50"/>
      <c r="C17" s="51"/>
      <c r="D17" s="366"/>
      <c r="E17" s="367"/>
      <c r="F17" s="368"/>
      <c r="G17" s="366"/>
      <c r="H17" s="367"/>
      <c r="I17" s="368"/>
      <c r="J17" s="366"/>
      <c r="K17" s="367"/>
      <c r="L17" s="368"/>
    </row>
    <row r="18" spans="1:12">
      <c r="A18" s="49">
        <v>8</v>
      </c>
      <c r="B18" s="50"/>
      <c r="C18" s="51"/>
      <c r="D18" s="366"/>
      <c r="E18" s="367"/>
      <c r="F18" s="368"/>
      <c r="G18" s="366"/>
      <c r="H18" s="367"/>
      <c r="I18" s="368"/>
      <c r="J18" s="366"/>
      <c r="K18" s="367"/>
      <c r="L18" s="368"/>
    </row>
    <row r="19" spans="1:12">
      <c r="A19" s="49">
        <v>9</v>
      </c>
      <c r="B19" s="50"/>
      <c r="C19" s="51"/>
      <c r="D19" s="366"/>
      <c r="E19" s="367"/>
      <c r="F19" s="368"/>
      <c r="G19" s="366"/>
      <c r="H19" s="367"/>
      <c r="I19" s="368"/>
      <c r="J19" s="366"/>
      <c r="K19" s="367"/>
      <c r="L19" s="368"/>
    </row>
    <row r="20" spans="1:12">
      <c r="A20" s="49">
        <v>10</v>
      </c>
      <c r="B20" s="50"/>
      <c r="C20" s="51"/>
      <c r="D20" s="366"/>
      <c r="E20" s="367"/>
      <c r="F20" s="368"/>
      <c r="G20" s="366"/>
      <c r="H20" s="367"/>
      <c r="I20" s="368"/>
      <c r="J20" s="366"/>
      <c r="K20" s="367"/>
      <c r="L20" s="368"/>
    </row>
    <row r="21" spans="1:12">
      <c r="A21" s="49">
        <v>11</v>
      </c>
      <c r="B21" s="50"/>
      <c r="C21" s="51"/>
      <c r="D21" s="366"/>
      <c r="E21" s="367"/>
      <c r="F21" s="368"/>
      <c r="G21" s="366"/>
      <c r="H21" s="367"/>
      <c r="I21" s="368"/>
      <c r="J21" s="366"/>
      <c r="K21" s="367"/>
      <c r="L21" s="368"/>
    </row>
    <row r="22" spans="1:12">
      <c r="A22" s="49">
        <v>12</v>
      </c>
      <c r="B22" s="50"/>
      <c r="C22" s="51"/>
      <c r="D22" s="366"/>
      <c r="E22" s="367"/>
      <c r="F22" s="368"/>
      <c r="G22" s="366"/>
      <c r="H22" s="367"/>
      <c r="I22" s="368"/>
      <c r="J22" s="366"/>
      <c r="K22" s="367"/>
      <c r="L22" s="368"/>
    </row>
    <row r="23" spans="1:12">
      <c r="A23" s="49">
        <v>13</v>
      </c>
      <c r="B23" s="50"/>
      <c r="C23" s="51"/>
      <c r="D23" s="366"/>
      <c r="E23" s="367"/>
      <c r="F23" s="368"/>
      <c r="G23" s="366"/>
      <c r="H23" s="367"/>
      <c r="I23" s="368"/>
      <c r="J23" s="366"/>
      <c r="K23" s="367"/>
      <c r="L23" s="368"/>
    </row>
    <row r="24" spans="1:12">
      <c r="A24" s="49">
        <v>14</v>
      </c>
      <c r="B24" s="50"/>
      <c r="C24" s="51"/>
      <c r="D24" s="366"/>
      <c r="E24" s="367"/>
      <c r="F24" s="368"/>
      <c r="G24" s="366"/>
      <c r="H24" s="367"/>
      <c r="I24" s="368"/>
      <c r="J24" s="366"/>
      <c r="K24" s="367"/>
      <c r="L24" s="368"/>
    </row>
    <row r="25" spans="1:12">
      <c r="A25" s="49">
        <v>15</v>
      </c>
      <c r="B25" s="50"/>
      <c r="C25" s="51"/>
      <c r="D25" s="366"/>
      <c r="E25" s="367"/>
      <c r="F25" s="368"/>
      <c r="G25" s="366"/>
      <c r="H25" s="367"/>
      <c r="I25" s="368"/>
      <c r="J25" s="366"/>
      <c r="K25" s="367"/>
      <c r="L25" s="368"/>
    </row>
    <row r="26" spans="1:12">
      <c r="A26" s="49">
        <v>16</v>
      </c>
      <c r="B26" s="50"/>
      <c r="C26" s="51"/>
      <c r="D26" s="366"/>
      <c r="E26" s="367"/>
      <c r="F26" s="368"/>
      <c r="G26" s="366"/>
      <c r="H26" s="367"/>
      <c r="I26" s="368"/>
      <c r="J26" s="366"/>
      <c r="K26" s="367"/>
      <c r="L26" s="368"/>
    </row>
    <row r="27" spans="1:12">
      <c r="A27" s="49">
        <v>17</v>
      </c>
      <c r="B27" s="50"/>
      <c r="C27" s="51"/>
      <c r="D27" s="366"/>
      <c r="E27" s="367"/>
      <c r="F27" s="368"/>
      <c r="G27" s="366"/>
      <c r="H27" s="367"/>
      <c r="I27" s="368"/>
      <c r="J27" s="366"/>
      <c r="K27" s="367"/>
      <c r="L27" s="368"/>
    </row>
    <row r="28" spans="1:12">
      <c r="A28" s="49">
        <v>18</v>
      </c>
      <c r="B28" s="50"/>
      <c r="C28" s="51"/>
      <c r="D28" s="366"/>
      <c r="E28" s="367"/>
      <c r="F28" s="368"/>
      <c r="G28" s="366"/>
      <c r="H28" s="367"/>
      <c r="I28" s="368"/>
      <c r="J28" s="366"/>
      <c r="K28" s="367"/>
      <c r="L28" s="368"/>
    </row>
    <row r="29" spans="1:12">
      <c r="A29" s="49">
        <v>19</v>
      </c>
      <c r="B29" s="50"/>
      <c r="C29" s="51"/>
      <c r="D29" s="366"/>
      <c r="E29" s="367"/>
      <c r="F29" s="368"/>
      <c r="G29" s="366"/>
      <c r="H29" s="367"/>
      <c r="I29" s="368"/>
      <c r="J29" s="366"/>
      <c r="K29" s="367"/>
      <c r="L29" s="368"/>
    </row>
    <row r="30" spans="1:12">
      <c r="A30" s="49">
        <v>20</v>
      </c>
      <c r="B30" s="50"/>
      <c r="C30" s="51"/>
      <c r="D30" s="366"/>
      <c r="E30" s="367"/>
      <c r="F30" s="368"/>
      <c r="G30" s="366"/>
      <c r="H30" s="367"/>
      <c r="I30" s="368"/>
      <c r="J30" s="366"/>
      <c r="K30" s="367"/>
      <c r="L30" s="368"/>
    </row>
    <row r="31" spans="1:12">
      <c r="A31" s="49">
        <v>21</v>
      </c>
      <c r="B31" s="50"/>
      <c r="C31" s="51"/>
      <c r="D31" s="366"/>
      <c r="E31" s="367"/>
      <c r="F31" s="368"/>
      <c r="G31" s="366"/>
      <c r="H31" s="367"/>
      <c r="I31" s="368"/>
      <c r="J31" s="366"/>
      <c r="K31" s="367"/>
      <c r="L31" s="368"/>
    </row>
    <row r="32" spans="1:12">
      <c r="A32" s="49">
        <v>22</v>
      </c>
      <c r="B32" s="50"/>
      <c r="C32" s="51"/>
      <c r="D32" s="366"/>
      <c r="E32" s="367"/>
      <c r="F32" s="368"/>
      <c r="G32" s="366"/>
      <c r="H32" s="367"/>
      <c r="I32" s="368"/>
      <c r="J32" s="366"/>
      <c r="K32" s="367"/>
      <c r="L32" s="368"/>
    </row>
    <row r="33" spans="1:12">
      <c r="A33" s="49">
        <v>23</v>
      </c>
      <c r="B33" s="50"/>
      <c r="C33" s="51"/>
      <c r="D33" s="366"/>
      <c r="E33" s="367"/>
      <c r="F33" s="368"/>
      <c r="G33" s="366"/>
      <c r="H33" s="367"/>
      <c r="I33" s="368"/>
      <c r="J33" s="366"/>
      <c r="K33" s="367"/>
      <c r="L33" s="368"/>
    </row>
    <row r="34" spans="1:12">
      <c r="A34" s="49">
        <v>24</v>
      </c>
      <c r="B34" s="50"/>
      <c r="C34" s="51"/>
      <c r="D34" s="366"/>
      <c r="E34" s="367"/>
      <c r="F34" s="368"/>
      <c r="G34" s="366"/>
      <c r="H34" s="367"/>
      <c r="I34" s="368"/>
      <c r="J34" s="366"/>
      <c r="K34" s="367"/>
      <c r="L34" s="368"/>
    </row>
    <row r="35" spans="1:12">
      <c r="A35" s="49">
        <v>25</v>
      </c>
      <c r="B35" s="50"/>
      <c r="C35" s="51"/>
      <c r="D35" s="366"/>
      <c r="E35" s="367"/>
      <c r="F35" s="368"/>
      <c r="G35" s="366"/>
      <c r="H35" s="367"/>
      <c r="I35" s="368"/>
      <c r="J35" s="366"/>
      <c r="K35" s="367"/>
      <c r="L35" s="368"/>
    </row>
    <row r="36" spans="1:12">
      <c r="A36" s="49">
        <v>26</v>
      </c>
      <c r="B36" s="50"/>
      <c r="C36" s="51"/>
      <c r="D36" s="366"/>
      <c r="E36" s="367"/>
      <c r="F36" s="368"/>
      <c r="G36" s="366"/>
      <c r="H36" s="367"/>
      <c r="I36" s="368"/>
      <c r="J36" s="366"/>
      <c r="K36" s="367"/>
      <c r="L36" s="368"/>
    </row>
    <row r="37" spans="1:12">
      <c r="A37" s="49">
        <v>27</v>
      </c>
      <c r="B37" s="50"/>
      <c r="C37" s="51"/>
      <c r="D37" s="366"/>
      <c r="E37" s="367"/>
      <c r="F37" s="368"/>
      <c r="G37" s="366"/>
      <c r="H37" s="367"/>
      <c r="I37" s="368"/>
      <c r="J37" s="366"/>
      <c r="K37" s="367"/>
      <c r="L37" s="368"/>
    </row>
    <row r="38" spans="1:12">
      <c r="A38" s="49">
        <v>28</v>
      </c>
      <c r="B38" s="50"/>
      <c r="C38" s="51"/>
      <c r="D38" s="366"/>
      <c r="E38" s="367"/>
      <c r="F38" s="368"/>
      <c r="G38" s="366"/>
      <c r="H38" s="367"/>
      <c r="I38" s="368"/>
      <c r="J38" s="366"/>
      <c r="K38" s="367"/>
      <c r="L38" s="368"/>
    </row>
    <row r="39" spans="1:12">
      <c r="A39" s="49">
        <v>29</v>
      </c>
      <c r="B39" s="50"/>
      <c r="C39" s="51"/>
      <c r="D39" s="366"/>
      <c r="E39" s="367"/>
      <c r="F39" s="368"/>
      <c r="G39" s="366"/>
      <c r="H39" s="367"/>
      <c r="I39" s="368"/>
      <c r="J39" s="366"/>
      <c r="K39" s="367"/>
      <c r="L39" s="368"/>
    </row>
    <row r="40" spans="1:12">
      <c r="A40" s="49">
        <v>30</v>
      </c>
      <c r="B40" s="50"/>
      <c r="C40" s="51"/>
      <c r="D40" s="366"/>
      <c r="E40" s="367"/>
      <c r="F40" s="368"/>
      <c r="G40" s="366"/>
      <c r="H40" s="367"/>
      <c r="I40" s="368"/>
      <c r="J40" s="366"/>
      <c r="K40" s="367"/>
      <c r="L40" s="368"/>
    </row>
    <row r="41" spans="1:12">
      <c r="A41" s="49">
        <v>31</v>
      </c>
      <c r="B41" s="50"/>
      <c r="C41" s="51"/>
      <c r="D41" s="366"/>
      <c r="E41" s="367"/>
      <c r="F41" s="368"/>
      <c r="G41" s="366"/>
      <c r="H41" s="367"/>
      <c r="I41" s="368"/>
      <c r="J41" s="366"/>
      <c r="K41" s="367"/>
      <c r="L41" s="368"/>
    </row>
    <row r="42" spans="1:12">
      <c r="A42" s="49">
        <v>32</v>
      </c>
      <c r="B42" s="50"/>
      <c r="C42" s="51"/>
      <c r="D42" s="366"/>
      <c r="E42" s="367"/>
      <c r="F42" s="368"/>
      <c r="G42" s="366"/>
      <c r="H42" s="367"/>
      <c r="I42" s="368"/>
      <c r="J42" s="366"/>
      <c r="K42" s="367"/>
      <c r="L42" s="368"/>
    </row>
    <row r="43" spans="1:12">
      <c r="A43" s="49">
        <v>33</v>
      </c>
      <c r="B43" s="50"/>
      <c r="C43" s="51"/>
      <c r="D43" s="366"/>
      <c r="E43" s="367"/>
      <c r="F43" s="368"/>
      <c r="G43" s="366"/>
      <c r="H43" s="367"/>
      <c r="I43" s="368"/>
      <c r="J43" s="366"/>
      <c r="K43" s="367"/>
      <c r="L43" s="368"/>
    </row>
    <row r="44" spans="1:12">
      <c r="A44" s="49">
        <v>34</v>
      </c>
      <c r="B44" s="50"/>
      <c r="C44" s="51"/>
      <c r="D44" s="366"/>
      <c r="E44" s="367"/>
      <c r="F44" s="368"/>
      <c r="G44" s="366"/>
      <c r="H44" s="367"/>
      <c r="I44" s="368"/>
      <c r="J44" s="366"/>
      <c r="K44" s="367"/>
      <c r="L44" s="368"/>
    </row>
    <row r="45" spans="1:12">
      <c r="A45" s="49">
        <v>35</v>
      </c>
      <c r="B45" s="50"/>
      <c r="C45" s="51"/>
      <c r="D45" s="366"/>
      <c r="E45" s="367"/>
      <c r="F45" s="368"/>
      <c r="G45" s="366"/>
      <c r="H45" s="367"/>
      <c r="I45" s="368"/>
      <c r="J45" s="366"/>
      <c r="K45" s="367"/>
      <c r="L45" s="368"/>
    </row>
    <row r="46" spans="1:12">
      <c r="A46" s="49">
        <v>36</v>
      </c>
      <c r="B46" s="50"/>
      <c r="C46" s="51"/>
      <c r="D46" s="366"/>
      <c r="E46" s="367"/>
      <c r="F46" s="368"/>
      <c r="G46" s="366"/>
      <c r="H46" s="367"/>
      <c r="I46" s="368"/>
      <c r="J46" s="366"/>
      <c r="K46" s="367"/>
      <c r="L46" s="368"/>
    </row>
    <row r="47" spans="1:12">
      <c r="A47" s="49">
        <v>37</v>
      </c>
      <c r="B47" s="50"/>
      <c r="C47" s="51"/>
      <c r="D47" s="366"/>
      <c r="E47" s="367"/>
      <c r="F47" s="368"/>
      <c r="G47" s="366"/>
      <c r="H47" s="367"/>
      <c r="I47" s="368"/>
      <c r="J47" s="366"/>
      <c r="K47" s="367"/>
      <c r="L47" s="368"/>
    </row>
    <row r="48" spans="1:12">
      <c r="A48" s="49">
        <v>38</v>
      </c>
      <c r="B48" s="50"/>
      <c r="C48" s="51"/>
      <c r="D48" s="366"/>
      <c r="E48" s="367"/>
      <c r="F48" s="368"/>
      <c r="G48" s="366"/>
      <c r="H48" s="367"/>
      <c r="I48" s="368"/>
      <c r="J48" s="366"/>
      <c r="K48" s="367"/>
      <c r="L48" s="368"/>
    </row>
    <row r="49" spans="1:12">
      <c r="A49" s="49">
        <v>39</v>
      </c>
      <c r="B49" s="50"/>
      <c r="C49" s="51"/>
      <c r="D49" s="366"/>
      <c r="E49" s="367"/>
      <c r="F49" s="368"/>
      <c r="G49" s="366"/>
      <c r="H49" s="367"/>
      <c r="I49" s="368"/>
      <c r="J49" s="366"/>
      <c r="K49" s="367"/>
      <c r="L49" s="368"/>
    </row>
    <row r="50" spans="1:12">
      <c r="A50" s="49">
        <v>40</v>
      </c>
      <c r="B50" s="50"/>
      <c r="C50" s="51"/>
      <c r="D50" s="366"/>
      <c r="E50" s="367"/>
      <c r="F50" s="368"/>
      <c r="G50" s="366"/>
      <c r="H50" s="367"/>
      <c r="I50" s="368"/>
      <c r="J50" s="366"/>
      <c r="K50" s="367"/>
      <c r="L50" s="368"/>
    </row>
    <row r="51" spans="1:12">
      <c r="A51" s="49">
        <v>41</v>
      </c>
      <c r="B51" s="50"/>
      <c r="C51" s="51"/>
      <c r="D51" s="366"/>
      <c r="E51" s="367"/>
      <c r="F51" s="368"/>
      <c r="G51" s="366"/>
      <c r="H51" s="367"/>
      <c r="I51" s="368"/>
      <c r="J51" s="366"/>
      <c r="K51" s="367"/>
      <c r="L51" s="368"/>
    </row>
    <row r="52" spans="1:12">
      <c r="A52" s="49">
        <v>42</v>
      </c>
      <c r="B52" s="50"/>
      <c r="C52" s="51"/>
      <c r="D52" s="366"/>
      <c r="E52" s="367"/>
      <c r="F52" s="368"/>
      <c r="G52" s="366"/>
      <c r="H52" s="367"/>
      <c r="I52" s="368"/>
      <c r="J52" s="366"/>
      <c r="K52" s="367"/>
      <c r="L52" s="368"/>
    </row>
    <row r="53" spans="1:12">
      <c r="A53" s="49">
        <v>43</v>
      </c>
      <c r="B53" s="50"/>
      <c r="C53" s="51"/>
      <c r="D53" s="366"/>
      <c r="E53" s="367"/>
      <c r="F53" s="368"/>
      <c r="G53" s="366"/>
      <c r="H53" s="367"/>
      <c r="I53" s="368"/>
      <c r="J53" s="366"/>
      <c r="K53" s="367"/>
      <c r="L53" s="368"/>
    </row>
    <row r="54" spans="1:12">
      <c r="A54" s="49">
        <v>44</v>
      </c>
      <c r="B54" s="50"/>
      <c r="C54" s="51"/>
      <c r="D54" s="366"/>
      <c r="E54" s="367"/>
      <c r="F54" s="368"/>
      <c r="G54" s="366"/>
      <c r="H54" s="367"/>
      <c r="I54" s="368"/>
      <c r="J54" s="366"/>
      <c r="K54" s="367"/>
      <c r="L54" s="368"/>
    </row>
    <row r="55" spans="1:12">
      <c r="A55" s="49">
        <v>45</v>
      </c>
      <c r="B55" s="50"/>
      <c r="C55" s="51"/>
      <c r="D55" s="366"/>
      <c r="E55" s="367"/>
      <c r="F55" s="368"/>
      <c r="G55" s="366"/>
      <c r="H55" s="367"/>
      <c r="I55" s="368"/>
      <c r="J55" s="366"/>
      <c r="K55" s="367"/>
      <c r="L55" s="368"/>
    </row>
    <row r="99" spans="1:1">
      <c r="A99" s="52"/>
    </row>
    <row r="100" spans="1:1">
      <c r="A100" s="24"/>
    </row>
    <row r="101" spans="1:1">
      <c r="A101" s="24"/>
    </row>
  </sheetData>
  <mergeCells count="141">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7:L17"/>
    <mergeCell ref="J18:L18"/>
    <mergeCell ref="J19:L19"/>
    <mergeCell ref="J20:L20"/>
    <mergeCell ref="J21:L21"/>
    <mergeCell ref="J12:L12"/>
    <mergeCell ref="J13:L13"/>
    <mergeCell ref="J14:L14"/>
    <mergeCell ref="J15:L15"/>
    <mergeCell ref="J16:L16"/>
    <mergeCell ref="D54:F54"/>
    <mergeCell ref="G54:I54"/>
    <mergeCell ref="D55:F55"/>
    <mergeCell ref="G55:I55"/>
    <mergeCell ref="D51:F51"/>
    <mergeCell ref="G51:I51"/>
    <mergeCell ref="D52:F52"/>
    <mergeCell ref="G52:I52"/>
    <mergeCell ref="D53:F53"/>
    <mergeCell ref="G53:I53"/>
    <mergeCell ref="D48:F48"/>
    <mergeCell ref="G48:I48"/>
    <mergeCell ref="D49:F49"/>
    <mergeCell ref="G49:I49"/>
    <mergeCell ref="D50:F50"/>
    <mergeCell ref="G50:I50"/>
    <mergeCell ref="D45:F45"/>
    <mergeCell ref="G45:I45"/>
    <mergeCell ref="D46:F46"/>
    <mergeCell ref="G46:I46"/>
    <mergeCell ref="D47:F47"/>
    <mergeCell ref="G47:I47"/>
    <mergeCell ref="D42:F42"/>
    <mergeCell ref="G42:I42"/>
    <mergeCell ref="D43:F43"/>
    <mergeCell ref="G43:I43"/>
    <mergeCell ref="D44:F44"/>
    <mergeCell ref="G44:I44"/>
    <mergeCell ref="D39:F39"/>
    <mergeCell ref="G39:I39"/>
    <mergeCell ref="D40:F40"/>
    <mergeCell ref="G40:I40"/>
    <mergeCell ref="D41:F41"/>
    <mergeCell ref="G41:I41"/>
    <mergeCell ref="D36:F36"/>
    <mergeCell ref="G36:I36"/>
    <mergeCell ref="D37:F37"/>
    <mergeCell ref="G37:I37"/>
    <mergeCell ref="D38:F38"/>
    <mergeCell ref="G38:I38"/>
    <mergeCell ref="D33:F33"/>
    <mergeCell ref="G33:I33"/>
    <mergeCell ref="D34:F34"/>
    <mergeCell ref="G34:I34"/>
    <mergeCell ref="D35:F35"/>
    <mergeCell ref="G35:I35"/>
    <mergeCell ref="D30:F30"/>
    <mergeCell ref="G30:I30"/>
    <mergeCell ref="D31:F31"/>
    <mergeCell ref="G31:I31"/>
    <mergeCell ref="D32:F32"/>
    <mergeCell ref="G32:I32"/>
    <mergeCell ref="D27:F27"/>
    <mergeCell ref="G27:I27"/>
    <mergeCell ref="D28:F28"/>
    <mergeCell ref="G28:I28"/>
    <mergeCell ref="D29:F29"/>
    <mergeCell ref="G29:I29"/>
    <mergeCell ref="D24:F24"/>
    <mergeCell ref="G24:I24"/>
    <mergeCell ref="D25:F25"/>
    <mergeCell ref="G25:I25"/>
    <mergeCell ref="D26:F26"/>
    <mergeCell ref="G26:I26"/>
    <mergeCell ref="D21:F21"/>
    <mergeCell ref="G21:I21"/>
    <mergeCell ref="D22:F22"/>
    <mergeCell ref="G22:I22"/>
    <mergeCell ref="D23:F23"/>
    <mergeCell ref="G23:I23"/>
    <mergeCell ref="D18:F18"/>
    <mergeCell ref="G18:I18"/>
    <mergeCell ref="D19:F19"/>
    <mergeCell ref="G19:I19"/>
    <mergeCell ref="D20:F20"/>
    <mergeCell ref="G20:I20"/>
    <mergeCell ref="D15:F15"/>
    <mergeCell ref="G15:I15"/>
    <mergeCell ref="D16:F16"/>
    <mergeCell ref="G16:I16"/>
    <mergeCell ref="D17:F17"/>
    <mergeCell ref="G17:I17"/>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401" t="s">
        <v>161</v>
      </c>
      <c r="B6" s="186" t="s">
        <v>162</v>
      </c>
      <c r="C6" s="402" t="s">
        <v>163</v>
      </c>
      <c r="D6" s="400" t="s">
        <v>164</v>
      </c>
      <c r="E6" s="401" t="s">
        <v>165</v>
      </c>
      <c r="F6" s="401"/>
      <c r="G6" s="401"/>
      <c r="H6" s="401" t="s">
        <v>166</v>
      </c>
      <c r="I6" s="401"/>
      <c r="J6" s="401"/>
      <c r="K6" s="188"/>
    </row>
    <row r="7" spans="1:53" s="113" customFormat="1" ht="16.5" customHeight="1">
      <c r="A7" s="401"/>
      <c r="B7" s="187" t="s">
        <v>167</v>
      </c>
      <c r="C7" s="402"/>
      <c r="D7" s="400"/>
      <c r="E7" s="401"/>
      <c r="F7" s="401"/>
      <c r="G7" s="401"/>
      <c r="H7" s="401"/>
      <c r="I7" s="401"/>
      <c r="J7" s="401"/>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168</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169</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170</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171</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172</v>
      </c>
      <c r="B13" s="114">
        <v>3.5000000000000003E-2</v>
      </c>
      <c r="C13" s="163">
        <v>3.5000000000000003E-2</v>
      </c>
      <c r="D13" s="163" t="s">
        <v>173</v>
      </c>
      <c r="E13" s="395" t="s">
        <v>174</v>
      </c>
      <c r="F13" s="395"/>
      <c r="G13" s="395"/>
      <c r="H13" s="382" t="s">
        <v>175</v>
      </c>
      <c r="I13" s="383"/>
      <c r="J13" s="384"/>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176</v>
      </c>
      <c r="B14" s="114">
        <v>0.03</v>
      </c>
      <c r="C14" s="163">
        <v>0.03</v>
      </c>
      <c r="D14" s="163" t="s">
        <v>173</v>
      </c>
      <c r="E14" s="395" t="s">
        <v>174</v>
      </c>
      <c r="F14" s="395"/>
      <c r="G14" s="395"/>
      <c r="H14" s="382" t="s">
        <v>175</v>
      </c>
      <c r="I14" s="383"/>
      <c r="J14" s="384"/>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177</v>
      </c>
      <c r="B15" s="114">
        <v>1.4999999999999999E-2</v>
      </c>
      <c r="C15" s="163">
        <v>1.4999999999999999E-2</v>
      </c>
      <c r="D15" s="163" t="s">
        <v>173</v>
      </c>
      <c r="E15" s="395" t="s">
        <v>174</v>
      </c>
      <c r="F15" s="395"/>
      <c r="G15" s="395"/>
      <c r="H15" s="382" t="s">
        <v>175</v>
      </c>
      <c r="I15" s="383"/>
      <c r="J15" s="384"/>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178</v>
      </c>
      <c r="B16" s="114">
        <v>1.286E-2</v>
      </c>
      <c r="C16" s="163">
        <v>1.286E-2</v>
      </c>
      <c r="D16" s="163" t="s">
        <v>173</v>
      </c>
      <c r="E16" s="395" t="s">
        <v>174</v>
      </c>
      <c r="F16" s="395"/>
      <c r="G16" s="395"/>
      <c r="H16" s="382" t="s">
        <v>175</v>
      </c>
      <c r="I16" s="383"/>
      <c r="J16" s="384"/>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381"/>
      <c r="F17" s="381"/>
      <c r="G17" s="381"/>
      <c r="H17" s="382"/>
      <c r="I17" s="383"/>
      <c r="J17" s="384"/>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179</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179</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180</v>
      </c>
      <c r="B20" s="116">
        <f>C20*_xlfn.XLOOKUP($D20,$B$32:$AD$32,$B$33:$AD$33,,0)</f>
        <v>2.2401506466810659</v>
      </c>
      <c r="C20" s="163">
        <v>1.9512195121951219</v>
      </c>
      <c r="D20" s="163" t="s">
        <v>181</v>
      </c>
      <c r="E20" s="390" t="s">
        <v>182</v>
      </c>
      <c r="F20" s="391"/>
      <c r="G20" s="167" t="s">
        <v>183</v>
      </c>
      <c r="H20" s="382" t="s">
        <v>184</v>
      </c>
      <c r="I20" s="383"/>
      <c r="J20" s="384"/>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185</v>
      </c>
      <c r="B21" s="116">
        <f>C21*_xlfn.XLOOKUP($D21,$B$32:$AD$32,$B$33:$AD$33,,0)</f>
        <v>1.5067243337405847E-2</v>
      </c>
      <c r="C21" s="163">
        <v>1.3123893805309735E-2</v>
      </c>
      <c r="D21" s="163" t="s">
        <v>181</v>
      </c>
      <c r="E21" s="390" t="s">
        <v>186</v>
      </c>
      <c r="F21" s="391"/>
      <c r="G21" s="167" t="s">
        <v>187</v>
      </c>
      <c r="H21" s="392" t="s">
        <v>188</v>
      </c>
      <c r="I21" s="393"/>
      <c r="J21" s="394"/>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189</v>
      </c>
      <c r="B22" s="115">
        <v>10</v>
      </c>
      <c r="C22" s="163">
        <v>10</v>
      </c>
      <c r="D22" s="163" t="s">
        <v>190</v>
      </c>
      <c r="E22" s="281" t="s">
        <v>191</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192</v>
      </c>
      <c r="B23" s="132">
        <v>28</v>
      </c>
      <c r="C23" s="163">
        <v>28</v>
      </c>
      <c r="D23" s="163">
        <v>2014</v>
      </c>
      <c r="E23" s="164" t="s">
        <v>193</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194</v>
      </c>
      <c r="B24" s="120">
        <v>6.5600000000000001E-4</v>
      </c>
      <c r="C24" s="163"/>
      <c r="D24" s="163"/>
      <c r="E24" s="280" t="s">
        <v>195</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196</v>
      </c>
      <c r="B25" s="131">
        <v>90909.1</v>
      </c>
      <c r="C25" s="163"/>
      <c r="D25" s="163"/>
      <c r="E25" s="280" t="s">
        <v>195</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197</v>
      </c>
      <c r="B26" s="116">
        <v>4.32</v>
      </c>
      <c r="C26" s="163"/>
      <c r="D26" s="163"/>
      <c r="E26" s="280" t="s">
        <v>195</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198</v>
      </c>
      <c r="B27" s="278">
        <f>C27*Y31</f>
        <v>6.8298167477239984</v>
      </c>
      <c r="C27" s="163">
        <v>6.01</v>
      </c>
      <c r="D27" s="163" t="s">
        <v>199</v>
      </c>
      <c r="E27" s="166" t="s">
        <v>200</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201</v>
      </c>
      <c r="B29" s="170" t="s">
        <v>202</v>
      </c>
      <c r="C29" s="206" t="s">
        <v>203</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204</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205</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206</v>
      </c>
      <c r="B32" s="176" t="s">
        <v>207</v>
      </c>
      <c r="C32" s="176" t="s">
        <v>208</v>
      </c>
      <c r="D32" s="176" t="s">
        <v>209</v>
      </c>
      <c r="E32" s="176" t="s">
        <v>210</v>
      </c>
      <c r="F32" s="176" t="s">
        <v>211</v>
      </c>
      <c r="G32" s="176" t="s">
        <v>212</v>
      </c>
      <c r="H32" s="176" t="s">
        <v>213</v>
      </c>
      <c r="I32" s="176" t="s">
        <v>214</v>
      </c>
      <c r="J32" s="176" t="s">
        <v>215</v>
      </c>
      <c r="K32" s="176" t="s">
        <v>216</v>
      </c>
      <c r="L32" s="176" t="s">
        <v>217</v>
      </c>
      <c r="M32" s="176" t="s">
        <v>218</v>
      </c>
      <c r="N32" s="176" t="s">
        <v>219</v>
      </c>
      <c r="O32" s="176" t="s">
        <v>220</v>
      </c>
      <c r="P32" s="176" t="s">
        <v>221</v>
      </c>
      <c r="Q32" s="176" t="s">
        <v>222</v>
      </c>
      <c r="R32" s="176" t="s">
        <v>223</v>
      </c>
      <c r="S32" s="176" t="s">
        <v>224</v>
      </c>
      <c r="T32" s="176" t="s">
        <v>225</v>
      </c>
      <c r="U32" s="176" t="s">
        <v>226</v>
      </c>
      <c r="V32" s="176" t="s">
        <v>227</v>
      </c>
      <c r="W32" s="176" t="s">
        <v>190</v>
      </c>
      <c r="X32" s="176" t="s">
        <v>181</v>
      </c>
      <c r="Y32" s="176" t="s">
        <v>228</v>
      </c>
      <c r="Z32" s="176" t="s">
        <v>173</v>
      </c>
      <c r="AA32" s="176" t="s">
        <v>229</v>
      </c>
      <c r="AB32" s="176" t="s">
        <v>230</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231</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232</v>
      </c>
      <c r="B38" s="387" t="s">
        <v>233</v>
      </c>
      <c r="C38" s="387"/>
      <c r="D38" s="214" t="s">
        <v>234</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235</v>
      </c>
      <c r="B39" s="388" t="s">
        <v>236</v>
      </c>
      <c r="C39" s="389"/>
      <c r="D39" s="177" t="s">
        <v>173</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237</v>
      </c>
      <c r="B40" s="398" t="s">
        <v>238</v>
      </c>
      <c r="C40" s="398"/>
      <c r="D40" s="177" t="s">
        <v>173</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239</v>
      </c>
      <c r="B41" s="399" t="s">
        <v>240</v>
      </c>
      <c r="C41" s="399"/>
      <c r="D41" s="177" t="s">
        <v>228</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241</v>
      </c>
      <c r="B42" s="385" t="s">
        <v>242</v>
      </c>
      <c r="C42" s="386"/>
      <c r="D42" s="180" t="s">
        <v>173</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243</v>
      </c>
      <c r="B43" s="399" t="s">
        <v>244</v>
      </c>
      <c r="C43" s="399"/>
      <c r="D43" s="177" t="s">
        <v>228</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245</v>
      </c>
      <c r="B44" s="385" t="s">
        <v>242</v>
      </c>
      <c r="C44" s="386"/>
      <c r="D44" s="180" t="s">
        <v>173</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246</v>
      </c>
      <c r="B45" s="399" t="s">
        <v>247</v>
      </c>
      <c r="C45" s="399"/>
      <c r="D45" s="177" t="s">
        <v>228</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248</v>
      </c>
      <c r="B46" s="385" t="s">
        <v>242</v>
      </c>
      <c r="C46" s="386"/>
      <c r="D46" s="180" t="s">
        <v>173</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249</v>
      </c>
      <c r="B47" s="396" t="s">
        <v>250</v>
      </c>
      <c r="C47" s="397"/>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251</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252</v>
      </c>
      <c r="B50" s="117" t="s">
        <v>253</v>
      </c>
      <c r="C50" s="117"/>
      <c r="D50" s="117"/>
      <c r="E50" s="117"/>
      <c r="F50" s="184"/>
      <c r="G50" s="161" t="s">
        <v>254</v>
      </c>
      <c r="L50" s="161" t="s">
        <v>255</v>
      </c>
      <c r="Q50" s="161" t="s">
        <v>256</v>
      </c>
      <c r="V50" s="161" t="s">
        <v>257</v>
      </c>
    </row>
    <row r="51" spans="1:74">
      <c r="A51" s="301" t="s">
        <v>258</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259</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260</v>
      </c>
      <c r="B54" s="25"/>
      <c r="C54" s="264" t="s">
        <v>261</v>
      </c>
      <c r="D54" s="25"/>
      <c r="E54" s="265" t="s">
        <v>262</v>
      </c>
    </row>
    <row r="55" spans="1:74">
      <c r="A55" s="147" t="s">
        <v>263</v>
      </c>
      <c r="B55"/>
      <c r="C55" s="148" t="s">
        <v>264</v>
      </c>
      <c r="D55"/>
      <c r="E55" s="128" t="s">
        <v>265</v>
      </c>
    </row>
    <row r="56" spans="1:74">
      <c r="A56" s="147" t="s">
        <v>266</v>
      </c>
      <c r="B56"/>
      <c r="C56" s="148" t="s">
        <v>267</v>
      </c>
      <c r="D56"/>
      <c r="E56" s="128" t="s">
        <v>268</v>
      </c>
    </row>
    <row r="57" spans="1:74">
      <c r="A57" s="147" t="s">
        <v>269</v>
      </c>
      <c r="B57"/>
      <c r="C57" s="148" t="s">
        <v>270</v>
      </c>
      <c r="D57"/>
      <c r="E57" s="128" t="s">
        <v>271</v>
      </c>
    </row>
    <row r="58" spans="1:74">
      <c r="A58" s="147" t="s">
        <v>272</v>
      </c>
      <c r="B58"/>
      <c r="C58" s="148" t="s">
        <v>273</v>
      </c>
      <c r="D58"/>
      <c r="E58" s="128" t="s">
        <v>274</v>
      </c>
    </row>
    <row r="59" spans="1:74">
      <c r="A59" s="147" t="s">
        <v>275</v>
      </c>
      <c r="B59"/>
      <c r="C59" s="148" t="s">
        <v>276</v>
      </c>
      <c r="D59"/>
      <c r="E59" s="128"/>
    </row>
    <row r="60" spans="1:74">
      <c r="A60" s="147" t="s">
        <v>277</v>
      </c>
      <c r="B60"/>
      <c r="C60" s="148" t="s">
        <v>278</v>
      </c>
      <c r="D60"/>
      <c r="E60" s="128"/>
    </row>
    <row r="61" spans="1:74">
      <c r="A61" s="147" t="s">
        <v>279</v>
      </c>
      <c r="B61"/>
      <c r="C61" s="148" t="s">
        <v>280</v>
      </c>
      <c r="D61"/>
      <c r="E61" s="128"/>
    </row>
    <row r="62" spans="1:74">
      <c r="A62" s="147" t="s">
        <v>281</v>
      </c>
      <c r="B62"/>
      <c r="D62"/>
      <c r="E62" s="128"/>
    </row>
    <row r="63" spans="1:74">
      <c r="A63" s="147" t="s">
        <v>282</v>
      </c>
      <c r="B63"/>
      <c r="C63" s="4" t="s">
        <v>283</v>
      </c>
      <c r="D63"/>
      <c r="E63" s="128"/>
    </row>
    <row r="64" spans="1:74">
      <c r="A64" s="147" t="s">
        <v>284</v>
      </c>
      <c r="B64"/>
      <c r="C64" s="148" t="s">
        <v>285</v>
      </c>
      <c r="D64"/>
      <c r="E64" s="128"/>
    </row>
    <row r="65" spans="1:5">
      <c r="A65" s="147" t="s">
        <v>286</v>
      </c>
      <c r="B65"/>
      <c r="C65" s="148" t="s">
        <v>287</v>
      </c>
      <c r="D65"/>
      <c r="E65" s="128"/>
    </row>
    <row r="66" spans="1:5">
      <c r="A66" s="147" t="s">
        <v>288</v>
      </c>
      <c r="B66"/>
      <c r="C66"/>
      <c r="D66"/>
      <c r="E66" s="128"/>
    </row>
    <row r="67" spans="1:5">
      <c r="A67" s="147" t="s">
        <v>289</v>
      </c>
      <c r="B67"/>
      <c r="C67"/>
      <c r="D67"/>
      <c r="E67" s="128"/>
    </row>
    <row r="68" spans="1:5">
      <c r="A68" s="147" t="s">
        <v>290</v>
      </c>
      <c r="B68"/>
      <c r="C68"/>
      <c r="D68"/>
      <c r="E68" s="128"/>
    </row>
    <row r="69" spans="1:5">
      <c r="A69" s="147" t="s">
        <v>291</v>
      </c>
      <c r="B69"/>
      <c r="C69"/>
      <c r="D69"/>
      <c r="E69" s="128"/>
    </row>
    <row r="70" spans="1:5">
      <c r="A70" s="147" t="s">
        <v>292</v>
      </c>
      <c r="B70"/>
      <c r="C70"/>
      <c r="D70"/>
      <c r="E70" s="128"/>
    </row>
    <row r="71" spans="1:5">
      <c r="A71" s="147" t="s">
        <v>293</v>
      </c>
      <c r="B71"/>
      <c r="C71"/>
      <c r="D71"/>
      <c r="E71" s="128"/>
    </row>
    <row r="72" spans="1:5">
      <c r="A72" s="147" t="s">
        <v>294</v>
      </c>
      <c r="B72"/>
      <c r="C72"/>
      <c r="D72"/>
      <c r="E72" s="128"/>
    </row>
    <row r="73" spans="1:5">
      <c r="A73" s="147" t="s">
        <v>295</v>
      </c>
      <c r="B73"/>
      <c r="C73"/>
      <c r="D73"/>
      <c r="E73" s="128"/>
    </row>
    <row r="74" spans="1:5">
      <c r="A74" s="147" t="s">
        <v>296</v>
      </c>
      <c r="B74"/>
      <c r="C74"/>
      <c r="D74"/>
      <c r="E74" s="128"/>
    </row>
    <row r="75" spans="1:5">
      <c r="A75" s="147" t="s">
        <v>297</v>
      </c>
      <c r="B75"/>
      <c r="C75"/>
      <c r="D75"/>
      <c r="E75" s="128"/>
    </row>
    <row r="76" spans="1:5">
      <c r="A76" s="147" t="s">
        <v>298</v>
      </c>
      <c r="B76"/>
      <c r="C76"/>
      <c r="D76"/>
      <c r="E76" s="128"/>
    </row>
    <row r="77" spans="1:5">
      <c r="A77" s="147" t="s">
        <v>299</v>
      </c>
      <c r="B77"/>
      <c r="C77"/>
      <c r="D77"/>
      <c r="E77" s="128"/>
    </row>
    <row r="78" spans="1:5" ht="14" thickBot="1">
      <c r="A78" s="149" t="s">
        <v>300</v>
      </c>
      <c r="B78" s="7"/>
      <c r="C78" s="7"/>
      <c r="D78" s="7"/>
      <c r="E78" s="126"/>
    </row>
  </sheetData>
  <mergeCells count="29">
    <mergeCell ref="D6:D7"/>
    <mergeCell ref="E6:G7"/>
    <mergeCell ref="H6:J7"/>
    <mergeCell ref="E13:G13"/>
    <mergeCell ref="A6:A7"/>
    <mergeCell ref="C6:C7"/>
    <mergeCell ref="H13:J13"/>
    <mergeCell ref="B47:C47"/>
    <mergeCell ref="B46:C46"/>
    <mergeCell ref="B40:C40"/>
    <mergeCell ref="B41:C41"/>
    <mergeCell ref="B43:C43"/>
    <mergeCell ref="B44:C44"/>
    <mergeCell ref="B45:C45"/>
    <mergeCell ref="E14:G14"/>
    <mergeCell ref="H14:J14"/>
    <mergeCell ref="E15:G15"/>
    <mergeCell ref="H15:J15"/>
    <mergeCell ref="E16:G16"/>
    <mergeCell ref="H16:J16"/>
    <mergeCell ref="E17:G17"/>
    <mergeCell ref="H17:J17"/>
    <mergeCell ref="B42:C42"/>
    <mergeCell ref="B38:C38"/>
    <mergeCell ref="B39:C39"/>
    <mergeCell ref="E20:F20"/>
    <mergeCell ref="H20:J20"/>
    <mergeCell ref="E21:F21"/>
    <mergeCell ref="H21:J21"/>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topLeftCell="A6" zoomScale="80" zoomScaleNormal="80" workbookViewId="0">
      <selection activeCell="B13" sqref="B13"/>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65" customFormat="1" ht="56.9" customHeight="1"/>
    <row r="2" spans="1:7">
      <c r="A2" s="1"/>
    </row>
    <row r="3" spans="1:7">
      <c r="A3" s="406" t="s">
        <v>301</v>
      </c>
      <c r="B3" s="406"/>
      <c r="C3" s="406"/>
      <c r="D3" s="406"/>
      <c r="E3" s="406"/>
      <c r="F3" s="406"/>
      <c r="G3" s="406"/>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302</v>
      </c>
      <c r="B8" s="5" t="s">
        <v>303</v>
      </c>
      <c r="C8" s="5" t="s">
        <v>304</v>
      </c>
      <c r="D8" s="5" t="s">
        <v>305</v>
      </c>
      <c r="E8" s="407" t="s">
        <v>306</v>
      </c>
      <c r="F8" s="407"/>
      <c r="G8" s="407"/>
    </row>
    <row r="9" spans="1:7" ht="108">
      <c r="A9" s="329" t="s">
        <v>307</v>
      </c>
      <c r="B9" s="330" t="s">
        <v>308</v>
      </c>
      <c r="C9" s="329" t="s">
        <v>309</v>
      </c>
      <c r="D9" s="60" t="s">
        <v>310</v>
      </c>
      <c r="E9" s="403" t="s">
        <v>311</v>
      </c>
      <c r="F9" s="404"/>
      <c r="G9" s="405"/>
    </row>
    <row r="10" spans="1:7" ht="108">
      <c r="A10" s="60" t="s">
        <v>312</v>
      </c>
      <c r="B10" s="331" t="s">
        <v>313</v>
      </c>
      <c r="C10" s="329" t="s">
        <v>314</v>
      </c>
      <c r="D10" s="60" t="s">
        <v>315</v>
      </c>
      <c r="E10" s="403" t="s">
        <v>316</v>
      </c>
      <c r="F10" s="404"/>
      <c r="G10" s="405"/>
    </row>
    <row r="11" spans="1:7">
      <c r="A11" s="60"/>
      <c r="B11" s="60"/>
      <c r="C11" s="60"/>
      <c r="D11" s="60"/>
      <c r="E11" s="403"/>
      <c r="F11" s="404"/>
      <c r="G11" s="405"/>
    </row>
    <row r="12" spans="1:7">
      <c r="A12" s="60"/>
      <c r="B12" s="60"/>
      <c r="C12" s="60"/>
      <c r="D12" s="60"/>
      <c r="E12" s="403"/>
      <c r="F12" s="404"/>
      <c r="G12" s="405"/>
    </row>
    <row r="13" spans="1:7">
      <c r="A13" s="60"/>
      <c r="B13" s="60"/>
      <c r="C13" s="60"/>
      <c r="D13" s="60"/>
      <c r="E13" s="403"/>
      <c r="F13" s="404"/>
      <c r="G13" s="405"/>
    </row>
    <row r="14" spans="1:7">
      <c r="A14" s="60"/>
      <c r="B14" s="60"/>
      <c r="C14" s="60"/>
      <c r="D14" s="60"/>
      <c r="E14" s="403"/>
      <c r="F14" s="404"/>
      <c r="G14" s="405"/>
    </row>
    <row r="15" spans="1:7">
      <c r="A15" s="60"/>
      <c r="B15" s="60"/>
      <c r="C15" s="60"/>
      <c r="D15" s="60"/>
      <c r="E15" s="403"/>
      <c r="F15" s="404"/>
      <c r="G15" s="405"/>
    </row>
    <row r="16" spans="1:7">
      <c r="A16" s="60"/>
      <c r="B16" s="60"/>
      <c r="C16" s="60"/>
      <c r="D16" s="60"/>
      <c r="E16" s="403"/>
      <c r="F16" s="404"/>
      <c r="G16" s="405"/>
    </row>
    <row r="17" spans="1:7">
      <c r="A17" s="60"/>
      <c r="B17" s="60"/>
      <c r="C17" s="60"/>
      <c r="D17" s="60"/>
      <c r="E17" s="403"/>
      <c r="F17" s="404"/>
      <c r="G17" s="405"/>
    </row>
    <row r="18" spans="1:7">
      <c r="A18" s="60"/>
      <c r="B18" s="60"/>
      <c r="C18" s="60"/>
      <c r="D18" s="60"/>
      <c r="E18" s="403"/>
      <c r="F18" s="404"/>
      <c r="G18" s="405"/>
    </row>
    <row r="19" spans="1:7">
      <c r="A19" s="60"/>
      <c r="B19" s="60"/>
      <c r="C19" s="60"/>
      <c r="D19" s="60"/>
      <c r="E19" s="403"/>
      <c r="F19" s="404"/>
      <c r="G19" s="405"/>
    </row>
    <row r="20" spans="1:7">
      <c r="A20" s="60"/>
      <c r="B20" s="60"/>
      <c r="C20" s="60"/>
      <c r="D20" s="60"/>
      <c r="E20" s="403"/>
      <c r="F20" s="404"/>
      <c r="G20" s="405"/>
    </row>
    <row r="21" spans="1:7">
      <c r="A21" s="60"/>
      <c r="B21" s="60"/>
      <c r="C21" s="60"/>
      <c r="D21" s="60"/>
      <c r="E21" s="403"/>
      <c r="F21" s="404"/>
      <c r="G21" s="405"/>
    </row>
    <row r="22" spans="1:7">
      <c r="A22" s="60"/>
      <c r="B22" s="60"/>
      <c r="C22" s="60"/>
      <c r="D22" s="60"/>
      <c r="E22" s="403"/>
      <c r="F22" s="404"/>
      <c r="G22" s="405"/>
    </row>
    <row r="23" spans="1:7">
      <c r="A23" s="60"/>
      <c r="B23" s="60"/>
      <c r="C23" s="60"/>
      <c r="D23" s="60"/>
      <c r="E23" s="403"/>
      <c r="F23" s="404"/>
      <c r="G23" s="405"/>
    </row>
    <row r="24" spans="1:7">
      <c r="A24" s="60"/>
      <c r="B24" s="60"/>
      <c r="C24" s="60"/>
      <c r="D24" s="60"/>
      <c r="E24" s="403"/>
      <c r="F24" s="404"/>
      <c r="G24" s="405"/>
    </row>
    <row r="25" spans="1:7">
      <c r="A25" s="60"/>
      <c r="B25" s="60"/>
      <c r="C25" s="60"/>
      <c r="D25" s="60"/>
      <c r="E25" s="403"/>
      <c r="F25" s="404"/>
      <c r="G25" s="405"/>
    </row>
    <row r="26" spans="1:7">
      <c r="A26" s="60"/>
      <c r="B26" s="60"/>
      <c r="C26" s="60"/>
      <c r="D26" s="60"/>
      <c r="E26" s="403"/>
      <c r="F26" s="404"/>
      <c r="G26" s="405"/>
    </row>
    <row r="27" spans="1:7">
      <c r="A27" s="60"/>
      <c r="B27" s="60"/>
      <c r="C27" s="60"/>
      <c r="D27" s="60"/>
      <c r="E27" s="403"/>
      <c r="F27" s="404"/>
      <c r="G27" s="405"/>
    </row>
    <row r="28" spans="1:7">
      <c r="A28" s="60"/>
      <c r="B28" s="60"/>
      <c r="C28" s="60"/>
      <c r="D28" s="60"/>
      <c r="E28" s="403"/>
      <c r="F28" s="404"/>
      <c r="G28" s="405"/>
    </row>
    <row r="29" spans="1:7">
      <c r="A29" s="60"/>
      <c r="B29" s="60"/>
      <c r="C29" s="60"/>
      <c r="D29" s="60"/>
      <c r="E29" s="403"/>
      <c r="F29" s="404"/>
      <c r="G29" s="405"/>
    </row>
    <row r="30" spans="1:7">
      <c r="A30" s="60"/>
      <c r="B30" s="60"/>
      <c r="C30" s="60"/>
      <c r="D30" s="60"/>
      <c r="E30" s="403"/>
      <c r="F30" s="404"/>
      <c r="G30" s="405"/>
    </row>
    <row r="31" spans="1:7">
      <c r="A31" s="60"/>
      <c r="B31" s="60"/>
      <c r="C31" s="60"/>
      <c r="D31" s="60"/>
      <c r="E31" s="403"/>
      <c r="F31" s="404"/>
      <c r="G31" s="405"/>
    </row>
    <row r="32" spans="1:7">
      <c r="A32" s="60"/>
      <c r="B32" s="60"/>
      <c r="C32" s="60"/>
      <c r="D32" s="60"/>
      <c r="E32" s="403"/>
      <c r="F32" s="404"/>
      <c r="G32" s="405"/>
    </row>
    <row r="33" spans="1:7">
      <c r="A33" s="60"/>
      <c r="B33" s="60"/>
      <c r="C33" s="60"/>
      <c r="D33" s="60"/>
      <c r="E33" s="403"/>
      <c r="F33" s="404"/>
      <c r="G33" s="405"/>
    </row>
  </sheetData>
  <mergeCells count="28">
    <mergeCell ref="E11:G11"/>
    <mergeCell ref="A1:XFD1"/>
    <mergeCell ref="A3:G3"/>
    <mergeCell ref="E8:G8"/>
    <mergeCell ref="E9:G9"/>
    <mergeCell ref="E10:G10"/>
    <mergeCell ref="E23:G23"/>
    <mergeCell ref="E12:G12"/>
    <mergeCell ref="E13:G13"/>
    <mergeCell ref="E14:G14"/>
    <mergeCell ref="E15:G15"/>
    <mergeCell ref="E16:G16"/>
    <mergeCell ref="E17:G17"/>
    <mergeCell ref="E18:G18"/>
    <mergeCell ref="E19:G19"/>
    <mergeCell ref="E20:G20"/>
    <mergeCell ref="E21:G21"/>
    <mergeCell ref="E22:G22"/>
    <mergeCell ref="E30:G30"/>
    <mergeCell ref="E31:G31"/>
    <mergeCell ref="E32:G32"/>
    <mergeCell ref="E33:G33"/>
    <mergeCell ref="E24:G24"/>
    <mergeCell ref="E25:G25"/>
    <mergeCell ref="E26:G26"/>
    <mergeCell ref="E27:G27"/>
    <mergeCell ref="E28:G28"/>
    <mergeCell ref="E29:G2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C11:C33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tabSelected="1" zoomScale="70" zoomScaleNormal="70" workbookViewId="0">
      <selection activeCell="E209" sqref="E209:I209"/>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37" t="s">
        <v>317</v>
      </c>
      <c r="J2" s="438"/>
      <c r="K2" s="438"/>
      <c r="L2" s="438"/>
      <c r="M2" s="438"/>
      <c r="N2" s="438"/>
      <c r="O2" s="438"/>
      <c r="P2" s="438"/>
      <c r="Q2" s="438"/>
      <c r="R2" s="438"/>
      <c r="S2" s="438"/>
      <c r="T2" s="438"/>
      <c r="U2" s="439"/>
    </row>
    <row r="3" spans="1:21" ht="13.5" customHeight="1" outlineLevel="1" thickBot="1">
      <c r="A3" s="3"/>
      <c r="B3" s="7"/>
      <c r="F3" s="24"/>
      <c r="G3" s="10"/>
      <c r="I3" s="440" t="s">
        <v>318</v>
      </c>
      <c r="J3" s="441"/>
      <c r="K3" s="441"/>
      <c r="L3" s="441"/>
      <c r="M3" s="441"/>
      <c r="N3" s="442"/>
      <c r="O3" s="1"/>
      <c r="P3" s="446" t="s">
        <v>319</v>
      </c>
      <c r="Q3" s="447"/>
      <c r="R3" s="447"/>
      <c r="S3" s="447"/>
      <c r="T3" s="447"/>
      <c r="U3" s="448"/>
    </row>
    <row r="4" spans="1:21" ht="56.25" customHeight="1" outlineLevel="1">
      <c r="A4" s="31" t="s">
        <v>151</v>
      </c>
      <c r="B4" s="86" t="s">
        <v>125</v>
      </c>
      <c r="E4" s="53" t="s">
        <v>320</v>
      </c>
      <c r="F4" s="91">
        <v>45632</v>
      </c>
      <c r="G4" s="28"/>
      <c r="H4" s="10"/>
      <c r="I4" s="443"/>
      <c r="J4" s="444"/>
      <c r="K4" s="444"/>
      <c r="L4" s="444"/>
      <c r="M4" s="444"/>
      <c r="N4" s="445"/>
      <c r="P4" s="449"/>
      <c r="Q4" s="450"/>
      <c r="R4" s="450"/>
      <c r="S4" s="450"/>
      <c r="T4" s="450"/>
      <c r="U4" s="451"/>
    </row>
    <row r="5" spans="1:21" outlineLevel="1">
      <c r="A5" s="13" t="s">
        <v>321</v>
      </c>
      <c r="B5" s="88" t="s">
        <v>322</v>
      </c>
      <c r="E5" s="14"/>
      <c r="H5" s="10"/>
      <c r="I5" s="452" t="s">
        <v>156</v>
      </c>
      <c r="J5" s="453"/>
      <c r="K5" s="453"/>
      <c r="L5" s="453"/>
      <c r="M5" s="453"/>
      <c r="N5" s="454"/>
      <c r="P5" s="452" t="s">
        <v>323</v>
      </c>
      <c r="Q5" s="464"/>
      <c r="R5" s="464"/>
      <c r="S5" s="464"/>
      <c r="T5" s="464"/>
      <c r="U5" s="465"/>
    </row>
    <row r="6" spans="1:21" outlineLevel="1">
      <c r="A6" s="13" t="s">
        <v>324</v>
      </c>
      <c r="B6" s="88" t="s">
        <v>325</v>
      </c>
      <c r="E6" s="53" t="s">
        <v>326</v>
      </c>
      <c r="F6" s="90" t="s">
        <v>327</v>
      </c>
      <c r="H6" s="10"/>
      <c r="I6" s="455"/>
      <c r="J6" s="456"/>
      <c r="K6" s="456"/>
      <c r="L6" s="456"/>
      <c r="M6" s="456"/>
      <c r="N6" s="457"/>
      <c r="P6" s="466"/>
      <c r="Q6" s="467"/>
      <c r="R6" s="467"/>
      <c r="S6" s="467"/>
      <c r="T6" s="467"/>
      <c r="U6" s="468"/>
    </row>
    <row r="7" spans="1:21" outlineLevel="1">
      <c r="A7" s="13" t="s">
        <v>328</v>
      </c>
      <c r="B7" s="88" t="s">
        <v>329</v>
      </c>
      <c r="E7" s="14"/>
      <c r="H7" s="10"/>
      <c r="I7" s="455"/>
      <c r="J7" s="456"/>
      <c r="K7" s="456"/>
      <c r="L7" s="456"/>
      <c r="M7" s="456"/>
      <c r="N7" s="457"/>
      <c r="P7" s="466"/>
      <c r="Q7" s="467"/>
      <c r="R7" s="467"/>
      <c r="S7" s="467"/>
      <c r="T7" s="467"/>
      <c r="U7" s="468"/>
    </row>
    <row r="8" spans="1:21" ht="41" outlineLevel="1" thickBot="1">
      <c r="A8" s="34" t="s">
        <v>330</v>
      </c>
      <c r="B8" s="89" t="s">
        <v>331</v>
      </c>
      <c r="E8" s="14"/>
      <c r="H8" s="10"/>
      <c r="I8" s="455"/>
      <c r="J8" s="456"/>
      <c r="K8" s="456"/>
      <c r="L8" s="456"/>
      <c r="M8" s="456"/>
      <c r="N8" s="457"/>
      <c r="P8" s="466"/>
      <c r="Q8" s="467"/>
      <c r="R8" s="467"/>
      <c r="S8" s="467"/>
      <c r="T8" s="467"/>
      <c r="U8" s="468"/>
    </row>
    <row r="9" spans="1:21" outlineLevel="1">
      <c r="E9" s="14"/>
      <c r="H9" s="10"/>
      <c r="I9" s="455"/>
      <c r="J9" s="456"/>
      <c r="K9" s="456"/>
      <c r="L9" s="456"/>
      <c r="M9" s="456"/>
      <c r="N9" s="457"/>
      <c r="P9" s="466"/>
      <c r="Q9" s="467"/>
      <c r="R9" s="467"/>
      <c r="S9" s="467"/>
      <c r="T9" s="467"/>
      <c r="U9" s="468"/>
    </row>
    <row r="10" spans="1:21" ht="14" outlineLevel="1" thickBot="1">
      <c r="A10" s="32" t="s">
        <v>332</v>
      </c>
      <c r="B10" s="35">
        <v>2027</v>
      </c>
      <c r="E10" s="14"/>
      <c r="H10" s="10"/>
      <c r="I10" s="455"/>
      <c r="J10" s="456"/>
      <c r="K10" s="456"/>
      <c r="L10" s="456"/>
      <c r="M10" s="456"/>
      <c r="N10" s="457"/>
      <c r="P10" s="466"/>
      <c r="Q10" s="467"/>
      <c r="R10" s="467"/>
      <c r="S10" s="467"/>
      <c r="T10" s="467"/>
      <c r="U10" s="468"/>
    </row>
    <row r="11" spans="1:21" outlineLevel="1">
      <c r="A11" s="16"/>
      <c r="H11" s="10"/>
      <c r="I11" s="455"/>
      <c r="J11" s="456"/>
      <c r="K11" s="456"/>
      <c r="L11" s="456"/>
      <c r="M11" s="456"/>
      <c r="N11" s="457"/>
      <c r="P11" s="466"/>
      <c r="Q11" s="467"/>
      <c r="R11" s="467"/>
      <c r="S11" s="467"/>
      <c r="T11" s="467"/>
      <c r="U11" s="468"/>
    </row>
    <row r="12" spans="1:21" ht="40.5" outlineLevel="1">
      <c r="A12" s="26" t="s">
        <v>333</v>
      </c>
      <c r="B12" s="26" t="s">
        <v>334</v>
      </c>
      <c r="C12" s="26" t="s">
        <v>335</v>
      </c>
      <c r="D12" s="26" t="s">
        <v>336</v>
      </c>
      <c r="E12" s="26" t="s">
        <v>337</v>
      </c>
      <c r="F12" s="26" t="s">
        <v>338</v>
      </c>
      <c r="G12" s="26" t="s">
        <v>339</v>
      </c>
      <c r="I12" s="455"/>
      <c r="J12" s="456"/>
      <c r="K12" s="456"/>
      <c r="L12" s="456"/>
      <c r="M12" s="456"/>
      <c r="N12" s="457"/>
      <c r="P12" s="466"/>
      <c r="Q12" s="467"/>
      <c r="R12" s="467"/>
      <c r="S12" s="467"/>
      <c r="T12" s="467"/>
      <c r="U12" s="468"/>
    </row>
    <row r="13" spans="1:21" outlineLevel="1">
      <c r="A13" s="58">
        <v>2035</v>
      </c>
      <c r="B13" s="21">
        <f t="shared" ref="B13:B18" si="0">INDEX($E$204:$AW$204,1,MATCH($A13,$E$53:$BB$53,0))</f>
        <v>-12.980551331367678</v>
      </c>
      <c r="C13" s="21">
        <f>B13-Baseline!B13</f>
        <v>0</v>
      </c>
      <c r="D13" s="21">
        <f t="shared" ref="D13:D18" si="1">INDEX($E$205:$AW$205,1,MATCH($A13,$E$53:$BB$53,0))</f>
        <v>-12.253306347268582</v>
      </c>
      <c r="E13" s="21">
        <f>D13-Baseline!D13</f>
        <v>0</v>
      </c>
      <c r="F13" s="21">
        <f t="shared" ref="F13:F18" si="2">INDEX($E$206:$AW$206,1,MATCH($A13,$E$53:$BB$53,0))</f>
        <v>-13.707631741147251</v>
      </c>
      <c r="G13" s="21">
        <f>F13-Baseline!F13</f>
        <v>0</v>
      </c>
      <c r="H13" s="298"/>
      <c r="I13" s="455"/>
      <c r="J13" s="456"/>
      <c r="K13" s="456"/>
      <c r="L13" s="456"/>
      <c r="M13" s="456"/>
      <c r="N13" s="457"/>
      <c r="P13" s="466"/>
      <c r="Q13" s="467"/>
      <c r="R13" s="467"/>
      <c r="S13" s="467"/>
      <c r="T13" s="467"/>
      <c r="U13" s="468"/>
    </row>
    <row r="14" spans="1:21" outlineLevel="1">
      <c r="A14" s="58">
        <v>2040</v>
      </c>
      <c r="B14" s="21">
        <f t="shared" si="0"/>
        <v>-19.868288779165233</v>
      </c>
      <c r="C14" s="21">
        <f>B14-Baseline!B14</f>
        <v>0</v>
      </c>
      <c r="D14" s="21">
        <f t="shared" si="1"/>
        <v>-18.639781083971467</v>
      </c>
      <c r="E14" s="21">
        <f>D14-Baseline!D14</f>
        <v>0</v>
      </c>
      <c r="F14" s="21">
        <f t="shared" si="2"/>
        <v>-21.097954404003204</v>
      </c>
      <c r="G14" s="21">
        <f>F14-Baseline!F14</f>
        <v>0</v>
      </c>
      <c r="I14" s="455"/>
      <c r="J14" s="456"/>
      <c r="K14" s="456"/>
      <c r="L14" s="456"/>
      <c r="M14" s="456"/>
      <c r="N14" s="457"/>
      <c r="P14" s="466"/>
      <c r="Q14" s="467"/>
      <c r="R14" s="467"/>
      <c r="S14" s="467"/>
      <c r="T14" s="467"/>
      <c r="U14" s="468"/>
    </row>
    <row r="15" spans="1:21" outlineLevel="1">
      <c r="A15" s="58">
        <v>2045</v>
      </c>
      <c r="B15" s="21">
        <f t="shared" si="0"/>
        <v>-26.2845332692862</v>
      </c>
      <c r="C15" s="21">
        <f>B15-Baseline!B15</f>
        <v>0</v>
      </c>
      <c r="D15" s="21">
        <f t="shared" si="1"/>
        <v>-24.466072767379519</v>
      </c>
      <c r="E15" s="21">
        <f>D15-Baseline!D15</f>
        <v>0</v>
      </c>
      <c r="F15" s="21">
        <f t="shared" si="2"/>
        <v>-28.103337037554244</v>
      </c>
      <c r="G15" s="21">
        <f>F15-Baseline!F15</f>
        <v>0</v>
      </c>
      <c r="I15" s="455"/>
      <c r="J15" s="456"/>
      <c r="K15" s="456"/>
      <c r="L15" s="456"/>
      <c r="M15" s="456"/>
      <c r="N15" s="457"/>
      <c r="P15" s="466"/>
      <c r="Q15" s="467"/>
      <c r="R15" s="467"/>
      <c r="S15" s="467"/>
      <c r="T15" s="467"/>
      <c r="U15" s="468"/>
    </row>
    <row r="16" spans="1:21" outlineLevel="1">
      <c r="A16" s="58">
        <v>2050</v>
      </c>
      <c r="B16" s="21">
        <f t="shared" si="0"/>
        <v>-32.376321767099981</v>
      </c>
      <c r="C16" s="21">
        <f>B16-Baseline!B16</f>
        <v>0</v>
      </c>
      <c r="D16" s="21">
        <f t="shared" si="1"/>
        <v>-29.862011185938563</v>
      </c>
      <c r="E16" s="21">
        <f>D16-Baseline!D16</f>
        <v>0</v>
      </c>
      <c r="F16" s="21">
        <f t="shared" si="2"/>
        <v>-34.889261346263929</v>
      </c>
      <c r="G16" s="21">
        <f>F16-Baseline!F16</f>
        <v>0</v>
      </c>
      <c r="I16" s="455"/>
      <c r="J16" s="456"/>
      <c r="K16" s="456"/>
      <c r="L16" s="456"/>
      <c r="M16" s="456"/>
      <c r="N16" s="457"/>
      <c r="P16" s="466"/>
      <c r="Q16" s="467"/>
      <c r="R16" s="467"/>
      <c r="S16" s="467"/>
      <c r="T16" s="467"/>
      <c r="U16" s="468"/>
    </row>
    <row r="17" spans="1:21" outlineLevel="1">
      <c r="A17" s="58">
        <v>2060</v>
      </c>
      <c r="B17" s="21">
        <f t="shared" si="0"/>
        <v>-100.87330729559187</v>
      </c>
      <c r="C17" s="21">
        <f>B17-Baseline!B17</f>
        <v>0</v>
      </c>
      <c r="D17" s="21">
        <f t="shared" si="1"/>
        <v>-92.67501496330955</v>
      </c>
      <c r="E17" s="21">
        <f>D17-Baseline!D17</f>
        <v>0</v>
      </c>
      <c r="F17" s="21">
        <f t="shared" si="2"/>
        <v>-109.01638735037359</v>
      </c>
      <c r="G17" s="21">
        <f>F17-Baseline!F17</f>
        <v>0</v>
      </c>
      <c r="I17" s="455"/>
      <c r="J17" s="456"/>
      <c r="K17" s="456"/>
      <c r="L17" s="456"/>
      <c r="M17" s="456"/>
      <c r="N17" s="457"/>
      <c r="P17" s="466"/>
      <c r="Q17" s="467"/>
      <c r="R17" s="467"/>
      <c r="S17" s="467"/>
      <c r="T17" s="467"/>
      <c r="U17" s="468"/>
    </row>
    <row r="18" spans="1:21" outlineLevel="1">
      <c r="A18" s="58">
        <v>2070</v>
      </c>
      <c r="B18" s="21">
        <f t="shared" si="0"/>
        <v>-159.07351806734135</v>
      </c>
      <c r="C18" s="21">
        <f>B18-Baseline!B18</f>
        <v>0</v>
      </c>
      <c r="D18" s="21">
        <f t="shared" si="1"/>
        <v>-143.87489761378831</v>
      </c>
      <c r="E18" s="21">
        <f>D18-Baseline!D18</f>
        <v>0</v>
      </c>
      <c r="F18" s="21">
        <f t="shared" si="2"/>
        <v>-174.09601503897852</v>
      </c>
      <c r="G18" s="21">
        <f>F18-Baseline!F18</f>
        <v>0</v>
      </c>
      <c r="I18" s="458"/>
      <c r="J18" s="459"/>
      <c r="K18" s="459"/>
      <c r="L18" s="459"/>
      <c r="M18" s="459"/>
      <c r="N18" s="460"/>
      <c r="P18" s="469"/>
      <c r="Q18" s="470"/>
      <c r="R18" s="470"/>
      <c r="S18" s="470"/>
      <c r="T18" s="470"/>
      <c r="U18" s="471"/>
    </row>
    <row r="19" spans="1:21" ht="14" outlineLevel="1" thickBot="1">
      <c r="A19" s="427"/>
      <c r="B19" s="427"/>
      <c r="I19" s="250"/>
      <c r="J19" s="251"/>
      <c r="K19" s="251"/>
      <c r="L19" s="251"/>
      <c r="M19" s="251"/>
      <c r="N19" s="251"/>
      <c r="P19" s="249"/>
      <c r="Q19" s="249"/>
      <c r="R19" s="249"/>
      <c r="S19" s="249"/>
      <c r="T19" s="249"/>
      <c r="U19" s="232"/>
    </row>
    <row r="20" spans="1:21" ht="26.25" customHeight="1" outlineLevel="1">
      <c r="A20" s="54" t="s">
        <v>340</v>
      </c>
      <c r="B20" s="55">
        <v>0.33700000000000002</v>
      </c>
      <c r="E20" s="154"/>
      <c r="I20" s="461" t="s">
        <v>341</v>
      </c>
      <c r="J20" s="462"/>
      <c r="K20" s="462"/>
      <c r="L20" s="462"/>
      <c r="M20" s="462"/>
      <c r="N20" s="463"/>
      <c r="P20" s="461" t="s">
        <v>342</v>
      </c>
      <c r="Q20" s="462"/>
      <c r="R20" s="462"/>
      <c r="S20" s="462"/>
      <c r="T20" s="462"/>
      <c r="U20" s="463"/>
    </row>
    <row r="21" spans="1:21" ht="12.75" customHeight="1" outlineLevel="1">
      <c r="A21" s="154"/>
      <c r="B21" s="155"/>
      <c r="I21" s="452" t="s">
        <v>343</v>
      </c>
      <c r="J21" s="464"/>
      <c r="K21" s="464"/>
      <c r="L21" s="464"/>
      <c r="M21" s="464"/>
      <c r="N21" s="465"/>
      <c r="P21" s="452" t="s">
        <v>157</v>
      </c>
      <c r="Q21" s="453"/>
      <c r="R21" s="453"/>
      <c r="S21" s="453"/>
      <c r="T21" s="453"/>
      <c r="U21" s="454"/>
    </row>
    <row r="22" spans="1:21" ht="12.75" customHeight="1" outlineLevel="1">
      <c r="A22" s="154"/>
      <c r="B22" s="155"/>
      <c r="I22" s="466"/>
      <c r="J22" s="467"/>
      <c r="K22" s="467"/>
      <c r="L22" s="467"/>
      <c r="M22" s="467"/>
      <c r="N22" s="468"/>
      <c r="P22" s="455"/>
      <c r="Q22" s="456"/>
      <c r="R22" s="456"/>
      <c r="S22" s="456"/>
      <c r="T22" s="456"/>
      <c r="U22" s="457"/>
    </row>
    <row r="23" spans="1:21" outlineLevel="1">
      <c r="A23" s="154"/>
      <c r="B23" s="409" t="s">
        <v>344</v>
      </c>
      <c r="C23" s="410"/>
      <c r="D23" s="410"/>
      <c r="E23" s="410"/>
      <c r="F23" s="410"/>
      <c r="G23" s="411"/>
      <c r="I23" s="466"/>
      <c r="J23" s="467"/>
      <c r="K23" s="467"/>
      <c r="L23" s="467"/>
      <c r="M23" s="467"/>
      <c r="N23" s="468"/>
      <c r="P23" s="455"/>
      <c r="Q23" s="456"/>
      <c r="R23" s="456"/>
      <c r="S23" s="456"/>
      <c r="T23" s="456"/>
      <c r="U23" s="457"/>
    </row>
    <row r="24" spans="1:21" outlineLevel="1">
      <c r="B24" s="17">
        <v>2027</v>
      </c>
      <c r="C24" s="17">
        <v>2028</v>
      </c>
      <c r="D24" s="17">
        <v>2029</v>
      </c>
      <c r="E24" s="17">
        <v>2030</v>
      </c>
      <c r="F24" s="17">
        <v>2031</v>
      </c>
      <c r="G24" s="17" t="s">
        <v>345</v>
      </c>
      <c r="I24" s="466"/>
      <c r="J24" s="467"/>
      <c r="K24" s="467"/>
      <c r="L24" s="467"/>
      <c r="M24" s="467"/>
      <c r="N24" s="468"/>
      <c r="P24" s="455"/>
      <c r="Q24" s="456"/>
      <c r="R24" s="456"/>
      <c r="S24" s="456"/>
      <c r="T24" s="456"/>
      <c r="U24" s="457"/>
    </row>
    <row r="25" spans="1:21" ht="14" outlineLevel="1" thickBot="1">
      <c r="B25" s="30" t="s">
        <v>346</v>
      </c>
      <c r="C25" s="30" t="s">
        <v>346</v>
      </c>
      <c r="D25" s="30" t="s">
        <v>346</v>
      </c>
      <c r="E25" s="30" t="s">
        <v>346</v>
      </c>
      <c r="F25" s="30" t="s">
        <v>346</v>
      </c>
      <c r="G25" s="30" t="s">
        <v>346</v>
      </c>
      <c r="I25" s="466"/>
      <c r="J25" s="467"/>
      <c r="K25" s="467"/>
      <c r="L25" s="467"/>
      <c r="M25" s="467"/>
      <c r="N25" s="468"/>
      <c r="P25" s="455"/>
      <c r="Q25" s="456"/>
      <c r="R25" s="456"/>
      <c r="S25" s="456"/>
      <c r="T25" s="456"/>
      <c r="U25" s="457"/>
    </row>
    <row r="26" spans="1:21" outlineLevel="1">
      <c r="A26" s="54" t="s">
        <v>347</v>
      </c>
      <c r="B26" s="21">
        <f>E64</f>
        <v>0</v>
      </c>
      <c r="C26" s="21">
        <f>F64</f>
        <v>0</v>
      </c>
      <c r="D26" s="21">
        <f>G64</f>
        <v>0</v>
      </c>
      <c r="E26" s="21">
        <f>H64</f>
        <v>0</v>
      </c>
      <c r="F26" s="21">
        <f>I64</f>
        <v>0</v>
      </c>
      <c r="G26" s="21">
        <f>SUM(J64:BB64)</f>
        <v>0</v>
      </c>
      <c r="I26" s="466"/>
      <c r="J26" s="467"/>
      <c r="K26" s="467"/>
      <c r="L26" s="467"/>
      <c r="M26" s="467"/>
      <c r="N26" s="468"/>
      <c r="P26" s="455"/>
      <c r="Q26" s="456"/>
      <c r="R26" s="456"/>
      <c r="S26" s="456"/>
      <c r="T26" s="456"/>
      <c r="U26" s="457"/>
    </row>
    <row r="27" spans="1:21" outlineLevel="1">
      <c r="A27" s="54" t="s">
        <v>348</v>
      </c>
      <c r="B27" s="21">
        <f>E71+E77</f>
        <v>-2.3857899157375795E-2</v>
      </c>
      <c r="C27" s="21">
        <f>F71+F77</f>
        <v>-2.5070163666361764E-2</v>
      </c>
      <c r="D27" s="21">
        <f>G71+G77</f>
        <v>-2.6348615064746971E-2</v>
      </c>
      <c r="E27" s="21">
        <f>H71+H77</f>
        <v>-2.7697058743540549E-2</v>
      </c>
      <c r="F27" s="21">
        <f>I71+I77</f>
        <v>-2.9119526346271088E-2</v>
      </c>
      <c r="G27" s="21">
        <f>SUM(J71:BB71)+SUM(J77:BB77)</f>
        <v>-12.769098191228688</v>
      </c>
      <c r="I27" s="466"/>
      <c r="J27" s="467"/>
      <c r="K27" s="467"/>
      <c r="L27" s="467"/>
      <c r="M27" s="467"/>
      <c r="N27" s="468"/>
      <c r="P27" s="455"/>
      <c r="Q27" s="456"/>
      <c r="R27" s="456"/>
      <c r="S27" s="456"/>
      <c r="T27" s="456"/>
      <c r="U27" s="457"/>
    </row>
    <row r="28" spans="1:21" outlineLevel="1">
      <c r="A28" s="154"/>
      <c r="B28" s="248"/>
      <c r="C28" s="248"/>
      <c r="D28" s="248"/>
      <c r="E28" s="248"/>
      <c r="F28" s="248"/>
      <c r="G28" s="248"/>
      <c r="I28" s="466"/>
      <c r="J28" s="467"/>
      <c r="K28" s="467"/>
      <c r="L28" s="467"/>
      <c r="M28" s="467"/>
      <c r="N28" s="468"/>
      <c r="P28" s="455"/>
      <c r="Q28" s="456"/>
      <c r="R28" s="456"/>
      <c r="S28" s="456"/>
      <c r="T28" s="456"/>
      <c r="U28" s="457"/>
    </row>
    <row r="29" spans="1:21" ht="14" outlineLevel="1" thickBot="1">
      <c r="A29" s="154"/>
      <c r="B29" s="248"/>
      <c r="C29" s="248"/>
      <c r="D29" s="248"/>
      <c r="E29" s="248"/>
      <c r="F29" s="248"/>
      <c r="G29" s="248"/>
      <c r="I29" s="466"/>
      <c r="J29" s="467"/>
      <c r="K29" s="467"/>
      <c r="L29" s="467"/>
      <c r="M29" s="467"/>
      <c r="N29" s="468"/>
      <c r="P29" s="455"/>
      <c r="Q29" s="456"/>
      <c r="R29" s="456"/>
      <c r="S29" s="456"/>
      <c r="T29" s="456"/>
      <c r="U29" s="457"/>
    </row>
    <row r="30" spans="1:21" ht="14" outlineLevel="1" thickBot="1">
      <c r="A30" s="308"/>
      <c r="B30" s="309" t="s">
        <v>349</v>
      </c>
      <c r="C30" s="310" t="s">
        <v>350</v>
      </c>
      <c r="D30" s="413" t="s">
        <v>306</v>
      </c>
      <c r="E30" s="414"/>
      <c r="F30" s="414"/>
      <c r="G30" s="415"/>
      <c r="I30" s="466"/>
      <c r="J30" s="467"/>
      <c r="K30" s="467"/>
      <c r="L30" s="467"/>
      <c r="M30" s="467"/>
      <c r="N30" s="468"/>
      <c r="P30" s="455"/>
      <c r="Q30" s="456"/>
      <c r="R30" s="456"/>
      <c r="S30" s="456"/>
      <c r="T30" s="456"/>
      <c r="U30" s="457"/>
    </row>
    <row r="31" spans="1:21" outlineLevel="1">
      <c r="A31" s="433" t="s">
        <v>351</v>
      </c>
      <c r="B31" s="328" t="s">
        <v>352</v>
      </c>
      <c r="C31" s="307">
        <v>0</v>
      </c>
      <c r="D31" s="435" t="s">
        <v>353</v>
      </c>
      <c r="E31" s="435"/>
      <c r="F31" s="435"/>
      <c r="G31" s="436"/>
      <c r="I31" s="466"/>
      <c r="J31" s="467"/>
      <c r="K31" s="467"/>
      <c r="L31" s="467"/>
      <c r="M31" s="467"/>
      <c r="N31" s="468"/>
      <c r="P31" s="455"/>
      <c r="Q31" s="456"/>
      <c r="R31" s="456"/>
      <c r="S31" s="456"/>
      <c r="T31" s="456"/>
      <c r="U31" s="457"/>
    </row>
    <row r="32" spans="1:21" outlineLevel="1">
      <c r="A32" s="433"/>
      <c r="B32" s="312"/>
      <c r="C32" s="252"/>
      <c r="D32" s="418"/>
      <c r="E32" s="418"/>
      <c r="F32" s="418"/>
      <c r="G32" s="419"/>
      <c r="I32" s="466"/>
      <c r="J32" s="467"/>
      <c r="K32" s="467"/>
      <c r="L32" s="467"/>
      <c r="M32" s="467"/>
      <c r="N32" s="468"/>
      <c r="P32" s="455"/>
      <c r="Q32" s="456"/>
      <c r="R32" s="456"/>
      <c r="S32" s="456"/>
      <c r="T32" s="456"/>
      <c r="U32" s="457"/>
    </row>
    <row r="33" spans="1:21" outlineLevel="1">
      <c r="A33" s="433"/>
      <c r="B33" s="312"/>
      <c r="C33" s="252"/>
      <c r="D33" s="418"/>
      <c r="E33" s="418"/>
      <c r="F33" s="418"/>
      <c r="G33" s="419"/>
      <c r="I33" s="466"/>
      <c r="J33" s="467"/>
      <c r="K33" s="467"/>
      <c r="L33" s="467"/>
      <c r="M33" s="467"/>
      <c r="N33" s="468"/>
      <c r="P33" s="455"/>
      <c r="Q33" s="456"/>
      <c r="R33" s="456"/>
      <c r="S33" s="456"/>
      <c r="T33" s="456"/>
      <c r="U33" s="457"/>
    </row>
    <row r="34" spans="1:21" outlineLevel="1">
      <c r="A34" s="433"/>
      <c r="B34" s="312"/>
      <c r="C34" s="252"/>
      <c r="D34" s="418"/>
      <c r="E34" s="418"/>
      <c r="F34" s="418"/>
      <c r="G34" s="419"/>
      <c r="I34" s="466"/>
      <c r="J34" s="467"/>
      <c r="K34" s="467"/>
      <c r="L34" s="467"/>
      <c r="M34" s="467"/>
      <c r="N34" s="468"/>
      <c r="P34" s="455"/>
      <c r="Q34" s="456"/>
      <c r="R34" s="456"/>
      <c r="S34" s="456"/>
      <c r="T34" s="456"/>
      <c r="U34" s="457"/>
    </row>
    <row r="35" spans="1:21" outlineLevel="1">
      <c r="A35" s="433"/>
      <c r="B35" s="312"/>
      <c r="C35" s="252"/>
      <c r="D35" s="418"/>
      <c r="E35" s="418"/>
      <c r="F35" s="418"/>
      <c r="G35" s="419"/>
      <c r="I35" s="466"/>
      <c r="J35" s="467"/>
      <c r="K35" s="467"/>
      <c r="L35" s="467"/>
      <c r="M35" s="467"/>
      <c r="N35" s="468"/>
      <c r="P35" s="455"/>
      <c r="Q35" s="456"/>
      <c r="R35" s="456"/>
      <c r="S35" s="456"/>
      <c r="T35" s="456"/>
      <c r="U35" s="457"/>
    </row>
    <row r="36" spans="1:21" outlineLevel="1">
      <c r="A36" s="433"/>
      <c r="B36" s="312"/>
      <c r="C36" s="252"/>
      <c r="D36" s="418"/>
      <c r="E36" s="418"/>
      <c r="F36" s="418"/>
      <c r="G36" s="419"/>
      <c r="I36" s="466"/>
      <c r="J36" s="467"/>
      <c r="K36" s="467"/>
      <c r="L36" s="467"/>
      <c r="M36" s="467"/>
      <c r="N36" s="468"/>
      <c r="P36" s="455"/>
      <c r="Q36" s="456"/>
      <c r="R36" s="456"/>
      <c r="S36" s="456"/>
      <c r="T36" s="456"/>
      <c r="U36" s="457"/>
    </row>
    <row r="37" spans="1:21" outlineLevel="1">
      <c r="A37" s="433"/>
      <c r="B37" s="312"/>
      <c r="C37" s="252"/>
      <c r="D37" s="418"/>
      <c r="E37" s="418"/>
      <c r="F37" s="418"/>
      <c r="G37" s="419"/>
      <c r="I37" s="466"/>
      <c r="J37" s="467"/>
      <c r="K37" s="467"/>
      <c r="L37" s="467"/>
      <c r="M37" s="467"/>
      <c r="N37" s="468"/>
      <c r="P37" s="455"/>
      <c r="Q37" s="456"/>
      <c r="R37" s="456"/>
      <c r="S37" s="456"/>
      <c r="T37" s="456"/>
      <c r="U37" s="457"/>
    </row>
    <row r="38" spans="1:21" outlineLevel="1">
      <c r="A38" s="433"/>
      <c r="B38" s="312"/>
      <c r="C38" s="252"/>
      <c r="D38" s="418"/>
      <c r="E38" s="418"/>
      <c r="F38" s="418"/>
      <c r="G38" s="419"/>
      <c r="I38" s="466"/>
      <c r="J38" s="467"/>
      <c r="K38" s="467"/>
      <c r="L38" s="467"/>
      <c r="M38" s="467"/>
      <c r="N38" s="468"/>
      <c r="P38" s="455"/>
      <c r="Q38" s="456"/>
      <c r="R38" s="456"/>
      <c r="S38" s="456"/>
      <c r="T38" s="456"/>
      <c r="U38" s="457"/>
    </row>
    <row r="39" spans="1:21" outlineLevel="1">
      <c r="A39" s="433"/>
      <c r="B39" s="312"/>
      <c r="C39" s="252"/>
      <c r="D39" s="418"/>
      <c r="E39" s="418"/>
      <c r="F39" s="418"/>
      <c r="G39" s="419"/>
      <c r="I39" s="466"/>
      <c r="J39" s="467"/>
      <c r="K39" s="467"/>
      <c r="L39" s="467"/>
      <c r="M39" s="467"/>
      <c r="N39" s="468"/>
      <c r="P39" s="455"/>
      <c r="Q39" s="456"/>
      <c r="R39" s="456"/>
      <c r="S39" s="456"/>
      <c r="T39" s="456"/>
      <c r="U39" s="457"/>
    </row>
    <row r="40" spans="1:21" ht="14" outlineLevel="1" thickBot="1">
      <c r="A40" s="434"/>
      <c r="B40" s="313"/>
      <c r="C40" s="314"/>
      <c r="D40" s="416"/>
      <c r="E40" s="416"/>
      <c r="F40" s="416"/>
      <c r="G40" s="417"/>
      <c r="I40" s="466"/>
      <c r="J40" s="467"/>
      <c r="K40" s="467"/>
      <c r="L40" s="467"/>
      <c r="M40" s="467"/>
      <c r="N40" s="468"/>
      <c r="P40" s="455"/>
      <c r="Q40" s="456"/>
      <c r="R40" s="456"/>
      <c r="S40" s="456"/>
      <c r="T40" s="456"/>
      <c r="U40" s="457"/>
    </row>
    <row r="41" spans="1:21" outlineLevel="1">
      <c r="A41" s="154"/>
      <c r="B41" s="248"/>
      <c r="C41" s="248"/>
      <c r="D41" s="248"/>
      <c r="E41" s="248"/>
      <c r="F41" s="248"/>
      <c r="G41" s="248"/>
      <c r="I41" s="466"/>
      <c r="J41" s="467"/>
      <c r="K41" s="467"/>
      <c r="L41" s="467"/>
      <c r="M41" s="467"/>
      <c r="N41" s="468"/>
      <c r="P41" s="455"/>
      <c r="Q41" s="456"/>
      <c r="R41" s="456"/>
      <c r="S41" s="456"/>
      <c r="T41" s="456"/>
      <c r="U41" s="457"/>
    </row>
    <row r="42" spans="1:21" outlineLevel="1">
      <c r="A42" s="154"/>
      <c r="B42" s="248"/>
      <c r="C42" s="248"/>
      <c r="D42" s="248"/>
      <c r="E42" s="248"/>
      <c r="F42" s="248"/>
      <c r="G42" s="248"/>
      <c r="I42" s="466"/>
      <c r="J42" s="467"/>
      <c r="K42" s="467"/>
      <c r="L42" s="467"/>
      <c r="M42" s="467"/>
      <c r="N42" s="468"/>
      <c r="P42" s="455"/>
      <c r="Q42" s="456"/>
      <c r="R42" s="456"/>
      <c r="S42" s="456"/>
      <c r="T42" s="456"/>
      <c r="U42" s="457"/>
    </row>
    <row r="43" spans="1:21" outlineLevel="1">
      <c r="A43" s="154"/>
      <c r="B43" s="248"/>
      <c r="C43" s="248"/>
      <c r="D43" s="248"/>
      <c r="E43" s="248"/>
      <c r="F43" s="248"/>
      <c r="G43" s="248"/>
      <c r="I43" s="466"/>
      <c r="J43" s="467"/>
      <c r="K43" s="467"/>
      <c r="L43" s="467"/>
      <c r="M43" s="467"/>
      <c r="N43" s="468"/>
      <c r="P43" s="455"/>
      <c r="Q43" s="456"/>
      <c r="R43" s="456"/>
      <c r="S43" s="456"/>
      <c r="T43" s="456"/>
      <c r="U43" s="457"/>
    </row>
    <row r="44" spans="1:21" outlineLevel="1">
      <c r="A44" s="154"/>
      <c r="B44" s="248"/>
      <c r="C44" s="248"/>
      <c r="D44" s="248"/>
      <c r="E44" s="248"/>
      <c r="F44" s="248"/>
      <c r="G44" s="248"/>
      <c r="I44" s="466"/>
      <c r="J44" s="467"/>
      <c r="K44" s="467"/>
      <c r="L44" s="467"/>
      <c r="M44" s="467"/>
      <c r="N44" s="468"/>
      <c r="P44" s="455"/>
      <c r="Q44" s="456"/>
      <c r="R44" s="456"/>
      <c r="S44" s="456"/>
      <c r="T44" s="456"/>
      <c r="U44" s="457"/>
    </row>
    <row r="45" spans="1:21" outlineLevel="1">
      <c r="A45" s="154"/>
      <c r="B45" s="248"/>
      <c r="C45" s="248"/>
      <c r="D45" s="248"/>
      <c r="E45" s="248"/>
      <c r="F45" s="248"/>
      <c r="G45" s="248"/>
      <c r="I45" s="469"/>
      <c r="J45" s="470"/>
      <c r="K45" s="470"/>
      <c r="L45" s="470"/>
      <c r="M45" s="470"/>
      <c r="N45" s="471"/>
      <c r="P45" s="458"/>
      <c r="Q45" s="459"/>
      <c r="R45" s="459"/>
      <c r="S45" s="459"/>
      <c r="T45" s="459"/>
      <c r="U45" s="460"/>
    </row>
    <row r="46" spans="1:21" outlineLevel="1">
      <c r="A46" s="154"/>
      <c r="B46" s="248"/>
      <c r="C46" s="248"/>
      <c r="D46" s="248"/>
      <c r="E46" s="248"/>
      <c r="F46" s="248"/>
      <c r="G46" s="248"/>
    </row>
    <row r="47" spans="1:21">
      <c r="A47" s="154"/>
      <c r="B47" s="155"/>
    </row>
    <row r="48" spans="1:21" ht="15">
      <c r="A48" s="12" t="s">
        <v>354</v>
      </c>
    </row>
    <row r="49" spans="1:54" ht="15" outlineLevel="1">
      <c r="A49" s="12"/>
    </row>
    <row r="50" spans="1:54" ht="14" outlineLevel="1" thickBot="1">
      <c r="A50" s="4" t="s">
        <v>355</v>
      </c>
    </row>
    <row r="51" spans="1:54" outlineLevel="2">
      <c r="B51" s="19"/>
      <c r="C51" s="19"/>
      <c r="D51" s="19"/>
      <c r="E51" s="420" t="s">
        <v>253</v>
      </c>
      <c r="F51" s="408"/>
      <c r="G51" s="408"/>
      <c r="H51" s="408"/>
      <c r="I51" s="408"/>
      <c r="J51" s="408" t="s">
        <v>254</v>
      </c>
      <c r="K51" s="408"/>
      <c r="L51" s="408"/>
      <c r="M51" s="408"/>
      <c r="N51" s="408"/>
      <c r="O51" s="408" t="s">
        <v>255</v>
      </c>
      <c r="P51" s="408"/>
      <c r="Q51" s="408"/>
      <c r="R51" s="408"/>
      <c r="S51" s="408"/>
      <c r="T51" s="408" t="s">
        <v>256</v>
      </c>
      <c r="U51" s="408"/>
      <c r="V51" s="408"/>
      <c r="W51" s="408"/>
      <c r="X51" s="408"/>
      <c r="Y51" s="408" t="s">
        <v>356</v>
      </c>
      <c r="Z51" s="408"/>
      <c r="AA51" s="408"/>
      <c r="AB51" s="408"/>
      <c r="AC51" s="408"/>
      <c r="AD51" s="408" t="s">
        <v>357</v>
      </c>
      <c r="AE51" s="408"/>
      <c r="AF51" s="408"/>
      <c r="AG51" s="408"/>
      <c r="AH51" s="408"/>
      <c r="AI51" s="408" t="s">
        <v>358</v>
      </c>
      <c r="AJ51" s="408"/>
      <c r="AK51" s="408"/>
      <c r="AL51" s="408"/>
      <c r="AM51" s="408"/>
      <c r="AN51" s="408" t="s">
        <v>359</v>
      </c>
      <c r="AO51" s="408"/>
      <c r="AP51" s="408"/>
      <c r="AQ51" s="408"/>
      <c r="AR51" s="408"/>
      <c r="AS51" s="408" t="s">
        <v>360</v>
      </c>
      <c r="AT51" s="408"/>
      <c r="AU51" s="408"/>
      <c r="AV51" s="408"/>
      <c r="AW51" s="408"/>
      <c r="AX51" s="408" t="s">
        <v>361</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349</v>
      </c>
      <c r="C53" s="19" t="s">
        <v>362</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363</v>
      </c>
      <c r="B54" s="127"/>
      <c r="C54" s="127"/>
      <c r="D54" s="124" t="s">
        <v>364</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29"/>
      <c r="B55" s="36"/>
      <c r="C55" s="121"/>
      <c r="D55" s="2" t="s">
        <v>364</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364</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364</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364</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364</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364</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364</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364</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364</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0"/>
      <c r="B64" s="122" t="s">
        <v>365</v>
      </c>
      <c r="C64" s="296" t="s">
        <v>366</v>
      </c>
      <c r="D64" s="123" t="s">
        <v>364</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1" t="s">
        <v>367</v>
      </c>
      <c r="B66" s="266"/>
      <c r="C66" s="267"/>
      <c r="D66" s="268" t="s">
        <v>364</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364</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364</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364</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364</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3"/>
      <c r="B71" s="122" t="s">
        <v>368</v>
      </c>
      <c r="C71" s="123"/>
      <c r="D71" s="270" t="s">
        <v>364</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1" t="s">
        <v>369</v>
      </c>
      <c r="B75" s="127" t="s">
        <v>370</v>
      </c>
      <c r="C75" s="274"/>
      <c r="D75" s="124" t="s">
        <v>364</v>
      </c>
      <c r="E75" s="275">
        <f>-E158*'Fixed Data'!$B$27/10^2</f>
        <v>-2.3857899157375795E-2</v>
      </c>
      <c r="F75" s="275">
        <f>-F158*'Fixed Data'!$B$27/10^2</f>
        <v>-2.5070163666361764E-2</v>
      </c>
      <c r="G75" s="275">
        <f>-G158*'Fixed Data'!$B$27/10^2</f>
        <v>-2.6348615064746971E-2</v>
      </c>
      <c r="H75" s="275">
        <f>-H158*'Fixed Data'!$B$27/10^2</f>
        <v>-2.7697058743540549E-2</v>
      </c>
      <c r="I75" s="275">
        <f>-I158*'Fixed Data'!$B$27/10^2</f>
        <v>-2.9119526346271088E-2</v>
      </c>
      <c r="J75" s="275">
        <f>-J158*'Fixed Data'!$B$27/10^2</f>
        <v>-3.0620289496851898E-2</v>
      </c>
      <c r="K75" s="275">
        <f>-K158*'Fixed Data'!$B$27/10^2</f>
        <v>-3.2203874370243198E-2</v>
      </c>
      <c r="L75" s="275">
        <f>-L158*'Fixed Data'!$B$27/10^2</f>
        <v>-3.3875077157998972E-2</v>
      </c>
      <c r="M75" s="275">
        <f>-M158*'Fixed Data'!$B$27/10^2</f>
        <v>-3.5633132501307861E-2</v>
      </c>
      <c r="N75" s="275">
        <f>-N158*'Fixed Data'!$B$27/10^2</f>
        <v>-3.7488110443142889E-2</v>
      </c>
      <c r="O75" s="275">
        <f>-O158*'Fixed Data'!$B$27/10^2</f>
        <v>-3.9446645097163835E-2</v>
      </c>
      <c r="P75" s="275">
        <f>-P158*'Fixed Data'!$B$27/10^2</f>
        <v>-4.1514779128850737E-2</v>
      </c>
      <c r="Q75" s="275">
        <f>-Q158*'Fixed Data'!$B$27/10^2</f>
        <v>-4.3698917753996626E-2</v>
      </c>
      <c r="R75" s="275">
        <f>-R158*'Fixed Data'!$B$27/10^2</f>
        <v>-4.6004938910411936E-2</v>
      </c>
      <c r="S75" s="275">
        <f>-S158*'Fixed Data'!$B$27/10^2</f>
        <v>-4.8440770982150251E-2</v>
      </c>
      <c r="T75" s="275">
        <f>-T158*'Fixed Data'!$B$27/10^2</f>
        <v>-5.1014189347173236E-2</v>
      </c>
      <c r="U75" s="275">
        <f>-U158*'Fixed Data'!$B$27/10^2</f>
        <v>-5.3733283344887368E-2</v>
      </c>
      <c r="V75" s="275">
        <f>-V158*'Fixed Data'!$B$27/10^2</f>
        <v>-5.6606629883925681E-2</v>
      </c>
      <c r="W75" s="275">
        <f>-W158*'Fixed Data'!$B$27/10^2</f>
        <v>-5.9643323261696815E-2</v>
      </c>
      <c r="X75" s="275">
        <f>-X158*'Fixed Data'!$B$27/10^2</f>
        <v>-6.2853006822926924E-2</v>
      </c>
      <c r="Y75" s="275">
        <f>-Y158*'Fixed Data'!$B$27/10^2</f>
        <v>-6.6245906571136257E-2</v>
      </c>
      <c r="Z75" s="275">
        <f>-Z158*'Fixed Data'!$B$27/10^2</f>
        <v>-6.9832866854069267E-2</v>
      </c>
      <c r="AA75" s="275">
        <f>-AA158*'Fixed Data'!$B$27/10^2</f>
        <v>-7.3625388251616755E-2</v>
      </c>
      <c r="AB75" s="275">
        <f>-AB158*'Fixed Data'!$B$27/10^2</f>
        <v>-7.7635667802753106E-2</v>
      </c>
      <c r="AC75" s="275">
        <f>-AC158*'Fixed Data'!$B$27/10^2</f>
        <v>-0.27607649723192645</v>
      </c>
      <c r="AD75" s="275">
        <f>-AD158*'Fixed Data'!$B$27/10^2</f>
        <v>-0.28711372414013897</v>
      </c>
      <c r="AE75" s="275">
        <f>-AE158*'Fixed Data'!$B$27/10^2</f>
        <v>-0.29863335412567438</v>
      </c>
      <c r="AF75" s="275">
        <f>-AF158*'Fixed Data'!$B$27/10^2</f>
        <v>-0.31065844407829879</v>
      </c>
      <c r="AG75" s="275">
        <f>-AG158*'Fixed Data'!$B$27/10^2</f>
        <v>-0.32321324882070768</v>
      </c>
      <c r="AH75" s="275">
        <f>-AH158*'Fixed Data'!$B$27/10^2</f>
        <v>-0.33632328761202701</v>
      </c>
      <c r="AI75" s="275">
        <f>-AI158*'Fixed Data'!$B$27/10^2</f>
        <v>-0.35001541451768936</v>
      </c>
      <c r="AJ75" s="275">
        <f>-AJ158*'Fixed Data'!$B$27/10^2</f>
        <v>-0.36431789287714172</v>
      </c>
      <c r="AK75" s="275">
        <f>-AK158*'Fixed Data'!$B$27/10^2</f>
        <v>-0.37926047411494862</v>
      </c>
      <c r="AL75" s="275">
        <f>-AL158*'Fixed Data'!$B$27/10^2</f>
        <v>-0.39487448115581519</v>
      </c>
      <c r="AM75" s="275">
        <f>-AM158*'Fixed Data'!$B$27/10^2</f>
        <v>-0.41119289671994791</v>
      </c>
      <c r="AN75" s="275">
        <f>-AN158*'Fixed Data'!$B$27/10^2</f>
        <v>-0.42825045679203982</v>
      </c>
      <c r="AO75" s="275">
        <f>-AO158*'Fixed Data'!$B$27/10^2</f>
        <v>-0.44608374957506891</v>
      </c>
      <c r="AP75" s="275">
        <f>-AP158*'Fixed Data'!$B$27/10^2</f>
        <v>-0.46473132025911146</v>
      </c>
      <c r="AQ75" s="275">
        <f>-AQ158*'Fixed Data'!$B$27/10^2</f>
        <v>-0.484233781955554</v>
      </c>
      <c r="AR75" s="275">
        <f>-AR158*'Fixed Data'!$B$27/10^2</f>
        <v>-0.50176573410763048</v>
      </c>
      <c r="AS75" s="275">
        <f>-AS158*'Fixed Data'!$B$27/10^2</f>
        <v>-0.5138043060324019</v>
      </c>
      <c r="AT75" s="275">
        <f>-AT158*'Fixed Data'!$B$27/10^2</f>
        <v>-0.52625342434261857</v>
      </c>
      <c r="AU75" s="275">
        <f>-AU158*'Fixed Data'!$B$27/10^2</f>
        <v>-0.53912708973002788</v>
      </c>
      <c r="AV75" s="275">
        <f>-AV158*'Fixed Data'!$B$27/10^2</f>
        <v>-0.55243978034611529</v>
      </c>
      <c r="AW75" s="275">
        <f>-AW158*'Fixed Data'!$B$27/10^2</f>
        <v>-0.56620646808471342</v>
      </c>
      <c r="AX75" s="275">
        <f>-AX158*'Fixed Data'!$B$27/10^2</f>
        <v>-0.5804426354198905</v>
      </c>
      <c r="AY75" s="275">
        <f>-AY158*'Fixed Data'!$B$27/10^2</f>
        <v>-0.59516429281805616</v>
      </c>
      <c r="AZ75" s="275">
        <f>-AZ158*'Fixed Data'!$B$27/10^2</f>
        <v>-0.61038799674386168</v>
      </c>
      <c r="BA75" s="275">
        <f>-BA158*'Fixed Data'!$B$27/10^2</f>
        <v>-0.62613086828015174</v>
      </c>
      <c r="BB75" s="275">
        <f>-BB158*'Fixed Data'!$B$27/10^2</f>
        <v>-0.64227977336482445</v>
      </c>
    </row>
    <row r="76" spans="1:54" ht="19.5" customHeight="1" outlineLevel="2">
      <c r="A76" s="422"/>
      <c r="B76" s="121"/>
      <c r="C76" s="272"/>
      <c r="D76" s="2" t="s">
        <v>364</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3"/>
      <c r="B77" s="273" t="s">
        <v>371</v>
      </c>
      <c r="C77" s="271"/>
      <c r="D77" s="123" t="s">
        <v>364</v>
      </c>
      <c r="E77" s="23">
        <f t="shared" ref="E77:AJ77" si="5">SUM(E75:E76)</f>
        <v>-2.3857899157375795E-2</v>
      </c>
      <c r="F77" s="23">
        <f t="shared" si="5"/>
        <v>-2.5070163666361764E-2</v>
      </c>
      <c r="G77" s="23">
        <f t="shared" si="5"/>
        <v>-2.6348615064746971E-2</v>
      </c>
      <c r="H77" s="23">
        <f t="shared" si="5"/>
        <v>-2.7697058743540549E-2</v>
      </c>
      <c r="I77" s="23">
        <f t="shared" si="5"/>
        <v>-2.9119526346271088E-2</v>
      </c>
      <c r="J77" s="23">
        <f t="shared" si="5"/>
        <v>-3.0620289496851898E-2</v>
      </c>
      <c r="K77" s="23">
        <f t="shared" si="5"/>
        <v>-3.2203874370243198E-2</v>
      </c>
      <c r="L77" s="23">
        <f t="shared" si="5"/>
        <v>-3.3875077157998972E-2</v>
      </c>
      <c r="M77" s="23">
        <f t="shared" si="5"/>
        <v>-3.5633132501307861E-2</v>
      </c>
      <c r="N77" s="23">
        <f t="shared" si="5"/>
        <v>-3.7488110443142889E-2</v>
      </c>
      <c r="O77" s="23">
        <f t="shared" si="5"/>
        <v>-3.9446645097163835E-2</v>
      </c>
      <c r="P77" s="23">
        <f t="shared" si="5"/>
        <v>-4.1514779128850737E-2</v>
      </c>
      <c r="Q77" s="23">
        <f t="shared" si="5"/>
        <v>-4.3698917753996626E-2</v>
      </c>
      <c r="R77" s="23">
        <f t="shared" si="5"/>
        <v>-4.6004938910411936E-2</v>
      </c>
      <c r="S77" s="23">
        <f t="shared" si="5"/>
        <v>-4.8440770982150251E-2</v>
      </c>
      <c r="T77" s="23">
        <f t="shared" si="5"/>
        <v>-5.1014189347173236E-2</v>
      </c>
      <c r="U77" s="23">
        <f t="shared" si="5"/>
        <v>-5.3733283344887368E-2</v>
      </c>
      <c r="V77" s="23">
        <f t="shared" si="5"/>
        <v>-5.6606629883925681E-2</v>
      </c>
      <c r="W77" s="23">
        <f t="shared" si="5"/>
        <v>-5.9643323261696815E-2</v>
      </c>
      <c r="X77" s="23">
        <f t="shared" si="5"/>
        <v>-6.2853006822926924E-2</v>
      </c>
      <c r="Y77" s="23">
        <f t="shared" si="5"/>
        <v>-6.6245906571136257E-2</v>
      </c>
      <c r="Z77" s="23">
        <f t="shared" si="5"/>
        <v>-6.9832866854069267E-2</v>
      </c>
      <c r="AA77" s="23">
        <f t="shared" si="5"/>
        <v>-7.3625388251616755E-2</v>
      </c>
      <c r="AB77" s="23">
        <f t="shared" si="5"/>
        <v>-7.7635667802753106E-2</v>
      </c>
      <c r="AC77" s="23">
        <f t="shared" si="5"/>
        <v>-0.27607649723192645</v>
      </c>
      <c r="AD77" s="23">
        <f t="shared" si="5"/>
        <v>-0.28711372414013897</v>
      </c>
      <c r="AE77" s="23">
        <f t="shared" si="5"/>
        <v>-0.29863335412567438</v>
      </c>
      <c r="AF77" s="23">
        <f t="shared" si="5"/>
        <v>-0.31065844407829879</v>
      </c>
      <c r="AG77" s="23">
        <f t="shared" si="5"/>
        <v>-0.32321324882070768</v>
      </c>
      <c r="AH77" s="23">
        <f t="shared" si="5"/>
        <v>-0.33632328761202701</v>
      </c>
      <c r="AI77" s="23">
        <f t="shared" si="5"/>
        <v>-0.35001541451768936</v>
      </c>
      <c r="AJ77" s="23">
        <f t="shared" si="5"/>
        <v>-0.36431789287714172</v>
      </c>
      <c r="AK77" s="23">
        <f t="shared" ref="AK77:BB77" si="6">SUM(AK75:AK76)</f>
        <v>-0.37926047411494862</v>
      </c>
      <c r="AL77" s="23">
        <f t="shared" si="6"/>
        <v>-0.39487448115581519</v>
      </c>
      <c r="AM77" s="23">
        <f t="shared" si="6"/>
        <v>-0.41119289671994791</v>
      </c>
      <c r="AN77" s="23">
        <f t="shared" si="6"/>
        <v>-0.42825045679203982</v>
      </c>
      <c r="AO77" s="23">
        <f t="shared" si="6"/>
        <v>-0.44608374957506891</v>
      </c>
      <c r="AP77" s="23">
        <f t="shared" si="6"/>
        <v>-0.46473132025911146</v>
      </c>
      <c r="AQ77" s="23">
        <f t="shared" si="6"/>
        <v>-0.484233781955554</v>
      </c>
      <c r="AR77" s="23">
        <f t="shared" si="6"/>
        <v>-0.50176573410763048</v>
      </c>
      <c r="AS77" s="23">
        <f t="shared" si="6"/>
        <v>-0.5138043060324019</v>
      </c>
      <c r="AT77" s="23">
        <f t="shared" si="6"/>
        <v>-0.52625342434261857</v>
      </c>
      <c r="AU77" s="23">
        <f t="shared" si="6"/>
        <v>-0.53912708973002788</v>
      </c>
      <c r="AV77" s="23">
        <f t="shared" si="6"/>
        <v>-0.55243978034611529</v>
      </c>
      <c r="AW77" s="23">
        <f t="shared" si="6"/>
        <v>-0.56620646808471342</v>
      </c>
      <c r="AX77" s="23">
        <f t="shared" si="6"/>
        <v>-0.5804426354198905</v>
      </c>
      <c r="AY77" s="23">
        <f t="shared" si="6"/>
        <v>-0.59516429281805616</v>
      </c>
      <c r="AZ77" s="23">
        <f t="shared" si="6"/>
        <v>-0.61038799674386168</v>
      </c>
      <c r="BA77" s="23">
        <f t="shared" si="6"/>
        <v>-0.62613086828015174</v>
      </c>
      <c r="BB77" s="255">
        <f t="shared" si="6"/>
        <v>-0.64227977336482445</v>
      </c>
    </row>
    <row r="78" spans="1:54" outlineLevel="2">
      <c r="B78" s="19"/>
      <c r="C78" s="19"/>
      <c r="D78" s="19"/>
      <c r="E78" s="15"/>
    </row>
    <row r="79" spans="1:54" s="7" customFormat="1" ht="14" outlineLevel="1" thickBot="1">
      <c r="B79" s="125"/>
      <c r="C79" s="125"/>
      <c r="D79" s="125"/>
      <c r="E79" s="247"/>
    </row>
    <row r="80" spans="1:54" outlineLevel="1">
      <c r="A80" s="4" t="s">
        <v>372</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373</v>
      </c>
      <c r="C81" s="6" t="s">
        <v>374</v>
      </c>
      <c r="D81" t="s">
        <v>375</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376</v>
      </c>
      <c r="C82" t="s">
        <v>377</v>
      </c>
      <c r="D82" t="s">
        <v>364</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378</v>
      </c>
      <c r="C83" t="s">
        <v>379</v>
      </c>
      <c r="D83" t="s">
        <v>364</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380</v>
      </c>
      <c r="C84" t="s">
        <v>381</v>
      </c>
      <c r="D84" t="s">
        <v>364</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382</v>
      </c>
      <c r="C85" t="s">
        <v>383</v>
      </c>
      <c r="D85" t="s">
        <v>364</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384</v>
      </c>
      <c r="C86" t="s">
        <v>385</v>
      </c>
      <c r="D86" t="s">
        <v>364</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386</v>
      </c>
      <c r="C87" t="s">
        <v>387</v>
      </c>
      <c r="D87" t="s">
        <v>364</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388</v>
      </c>
      <c r="C88" t="s">
        <v>389</v>
      </c>
      <c r="D88" t="s">
        <v>364</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390</v>
      </c>
      <c r="C89" t="s">
        <v>391</v>
      </c>
      <c r="D89" t="s">
        <v>364</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392</v>
      </c>
      <c r="C90" t="s">
        <v>393</v>
      </c>
      <c r="D90" t="s">
        <v>364</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394</v>
      </c>
      <c r="C91" t="s">
        <v>395</v>
      </c>
      <c r="D91" t="s">
        <v>364</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396</v>
      </c>
      <c r="C92" t="s">
        <v>397</v>
      </c>
      <c r="D92" t="s">
        <v>364</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398</v>
      </c>
      <c r="C93" t="s">
        <v>399</v>
      </c>
      <c r="D93" t="s">
        <v>364</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400</v>
      </c>
      <c r="C94" t="s">
        <v>401</v>
      </c>
      <c r="D94" t="s">
        <v>364</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402</v>
      </c>
      <c r="C95" t="s">
        <v>403</v>
      </c>
      <c r="D95" t="s">
        <v>364</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404</v>
      </c>
      <c r="C96" t="s">
        <v>405</v>
      </c>
      <c r="D96" t="s">
        <v>364</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406</v>
      </c>
      <c r="C97" t="s">
        <v>407</v>
      </c>
      <c r="D97" t="s">
        <v>364</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408</v>
      </c>
      <c r="C98" t="s">
        <v>409</v>
      </c>
      <c r="D98" t="s">
        <v>364</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410</v>
      </c>
      <c r="C99" t="s">
        <v>411</v>
      </c>
      <c r="D99" t="s">
        <v>364</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412</v>
      </c>
      <c r="C100" t="s">
        <v>413</v>
      </c>
      <c r="D100" t="s">
        <v>364</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414</v>
      </c>
      <c r="C101" t="s">
        <v>415</v>
      </c>
      <c r="D101" t="s">
        <v>364</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416</v>
      </c>
      <c r="C102" t="s">
        <v>417</v>
      </c>
      <c r="D102" t="s">
        <v>364</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418</v>
      </c>
      <c r="C103" t="s">
        <v>419</v>
      </c>
      <c r="D103" t="s">
        <v>364</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420</v>
      </c>
      <c r="C104" t="s">
        <v>421</v>
      </c>
      <c r="D104" t="s">
        <v>364</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422</v>
      </c>
      <c r="C105" t="s">
        <v>423</v>
      </c>
      <c r="D105" t="s">
        <v>364</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424</v>
      </c>
      <c r="C106" t="s">
        <v>425</v>
      </c>
      <c r="D106" t="s">
        <v>364</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426</v>
      </c>
      <c r="C107" t="s">
        <v>427</v>
      </c>
      <c r="D107" t="s">
        <v>364</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428</v>
      </c>
      <c r="C128" t="s">
        <v>429</v>
      </c>
      <c r="D128" t="s">
        <v>364</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430</v>
      </c>
      <c r="C129" t="s">
        <v>431</v>
      </c>
      <c r="D129" t="s">
        <v>364</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432</v>
      </c>
      <c r="C130" t="s">
        <v>433</v>
      </c>
      <c r="D130" t="s">
        <v>364</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434</v>
      </c>
      <c r="C131" t="s">
        <v>435</v>
      </c>
      <c r="D131" t="s">
        <v>364</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436</v>
      </c>
      <c r="C132" t="s">
        <v>437</v>
      </c>
      <c r="D132" t="s">
        <v>364</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438</v>
      </c>
      <c r="C133" s="7" t="s">
        <v>439</v>
      </c>
      <c r="D133" s="7" t="s">
        <v>364</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440</v>
      </c>
      <c r="C134" s="143"/>
      <c r="D134" s="243"/>
      <c r="E134" s="245">
        <f t="shared" ref="E134:AJ134" si="17">E83+E77+E71</f>
        <v>-2.3857899157375795E-2</v>
      </c>
      <c r="F134" s="245">
        <f t="shared" si="17"/>
        <v>-2.5070163666361764E-2</v>
      </c>
      <c r="G134" s="245">
        <f t="shared" si="17"/>
        <v>-2.6348615064746971E-2</v>
      </c>
      <c r="H134" s="245">
        <f t="shared" si="17"/>
        <v>-2.7697058743540549E-2</v>
      </c>
      <c r="I134" s="245">
        <f t="shared" si="17"/>
        <v>-2.9119526346271088E-2</v>
      </c>
      <c r="J134" s="245">
        <f t="shared" si="17"/>
        <v>-3.0620289496851898E-2</v>
      </c>
      <c r="K134" s="245">
        <f t="shared" si="17"/>
        <v>-3.2203874370243198E-2</v>
      </c>
      <c r="L134" s="245">
        <f t="shared" si="17"/>
        <v>-3.3875077157998972E-2</v>
      </c>
      <c r="M134" s="245">
        <f t="shared" si="17"/>
        <v>-3.5633132501307861E-2</v>
      </c>
      <c r="N134" s="245">
        <f t="shared" si="17"/>
        <v>-3.7488110443142889E-2</v>
      </c>
      <c r="O134" s="245">
        <f t="shared" si="17"/>
        <v>-3.9446645097163835E-2</v>
      </c>
      <c r="P134" s="245">
        <f t="shared" si="17"/>
        <v>-4.1514779128850737E-2</v>
      </c>
      <c r="Q134" s="245">
        <f t="shared" si="17"/>
        <v>-4.3698917753996626E-2</v>
      </c>
      <c r="R134" s="245">
        <f t="shared" si="17"/>
        <v>-4.6004938910411936E-2</v>
      </c>
      <c r="S134" s="245">
        <f t="shared" si="17"/>
        <v>-4.8440770982150251E-2</v>
      </c>
      <c r="T134" s="245">
        <f t="shared" si="17"/>
        <v>-5.1014189347173236E-2</v>
      </c>
      <c r="U134" s="245">
        <f t="shared" si="17"/>
        <v>-5.3733283344887368E-2</v>
      </c>
      <c r="V134" s="245">
        <f t="shared" si="17"/>
        <v>-5.6606629883925681E-2</v>
      </c>
      <c r="W134" s="245">
        <f t="shared" si="17"/>
        <v>-5.9643323261696815E-2</v>
      </c>
      <c r="X134" s="245">
        <f t="shared" si="17"/>
        <v>-6.2853006822926924E-2</v>
      </c>
      <c r="Y134" s="245">
        <f t="shared" si="17"/>
        <v>-6.6245906571136257E-2</v>
      </c>
      <c r="Z134" s="245">
        <f t="shared" si="17"/>
        <v>-6.9832866854069267E-2</v>
      </c>
      <c r="AA134" s="245">
        <f t="shared" si="17"/>
        <v>-7.3625388251616755E-2</v>
      </c>
      <c r="AB134" s="245">
        <f t="shared" si="17"/>
        <v>-7.7635667802753106E-2</v>
      </c>
      <c r="AC134" s="245">
        <f t="shared" si="17"/>
        <v>-0.27607649723192645</v>
      </c>
      <c r="AD134" s="245">
        <f t="shared" si="17"/>
        <v>-0.28711372414013897</v>
      </c>
      <c r="AE134" s="245">
        <f t="shared" si="17"/>
        <v>-0.29863335412567438</v>
      </c>
      <c r="AF134" s="245">
        <f t="shared" si="17"/>
        <v>-0.31065844407829879</v>
      </c>
      <c r="AG134" s="245">
        <f t="shared" si="17"/>
        <v>-0.32321324882070768</v>
      </c>
      <c r="AH134" s="245">
        <f t="shared" si="17"/>
        <v>-0.33632328761202701</v>
      </c>
      <c r="AI134" s="245">
        <f t="shared" si="17"/>
        <v>-0.35001541451768936</v>
      </c>
      <c r="AJ134" s="245">
        <f t="shared" si="17"/>
        <v>-0.36431789287714172</v>
      </c>
      <c r="AK134" s="245">
        <f t="shared" ref="AK134:BB134" si="18">AK83+AK77+AK71</f>
        <v>-0.37926047411494862</v>
      </c>
      <c r="AL134" s="245">
        <f t="shared" si="18"/>
        <v>-0.39487448115581519</v>
      </c>
      <c r="AM134" s="245">
        <f t="shared" si="18"/>
        <v>-0.41119289671994791</v>
      </c>
      <c r="AN134" s="245">
        <f t="shared" si="18"/>
        <v>-0.42825045679203982</v>
      </c>
      <c r="AO134" s="245">
        <f t="shared" si="18"/>
        <v>-0.44608374957506891</v>
      </c>
      <c r="AP134" s="245">
        <f t="shared" si="18"/>
        <v>-0.46473132025911146</v>
      </c>
      <c r="AQ134" s="245">
        <f t="shared" si="18"/>
        <v>-0.484233781955554</v>
      </c>
      <c r="AR134" s="245">
        <f t="shared" si="18"/>
        <v>-0.50176573410763048</v>
      </c>
      <c r="AS134" s="245">
        <f t="shared" si="18"/>
        <v>-0.5138043060324019</v>
      </c>
      <c r="AT134" s="245">
        <f t="shared" si="18"/>
        <v>-0.52625342434261857</v>
      </c>
      <c r="AU134" s="245">
        <f t="shared" si="18"/>
        <v>-0.53912708973002788</v>
      </c>
      <c r="AV134" s="245">
        <f t="shared" si="18"/>
        <v>-0.55243978034611529</v>
      </c>
      <c r="AW134" s="245">
        <f t="shared" si="18"/>
        <v>-0.56620646808471342</v>
      </c>
      <c r="AX134" s="245">
        <f t="shared" si="18"/>
        <v>-0.5804426354198905</v>
      </c>
      <c r="AY134" s="245">
        <f t="shared" si="18"/>
        <v>-0.59516429281805616</v>
      </c>
      <c r="AZ134" s="245">
        <f t="shared" si="18"/>
        <v>-0.61038799674386168</v>
      </c>
      <c r="BA134" s="245">
        <f t="shared" si="18"/>
        <v>-0.62613086828015174</v>
      </c>
      <c r="BB134" s="245">
        <f t="shared" si="18"/>
        <v>-0.64227977336482445</v>
      </c>
    </row>
    <row r="135" spans="1:54" ht="14" outlineLevel="2" thickBot="1">
      <c r="A135" s="138"/>
      <c r="B135" s="140" t="s">
        <v>441</v>
      </c>
      <c r="C135" s="141"/>
      <c r="D135" s="244"/>
      <c r="E135" s="245">
        <f>E133+E134</f>
        <v>-2.3857899157375795E-2</v>
      </c>
      <c r="F135" s="245">
        <f t="shared" ref="F135:AW135" si="19">F133+F134</f>
        <v>-2.5070163666361764E-2</v>
      </c>
      <c r="G135" s="245">
        <f t="shared" si="19"/>
        <v>-2.6348615064746971E-2</v>
      </c>
      <c r="H135" s="245">
        <f t="shared" si="19"/>
        <v>-2.7697058743540549E-2</v>
      </c>
      <c r="I135" s="245">
        <f t="shared" si="19"/>
        <v>-2.9119526346271088E-2</v>
      </c>
      <c r="J135" s="245">
        <f t="shared" si="19"/>
        <v>-3.0620289496851898E-2</v>
      </c>
      <c r="K135" s="245">
        <f t="shared" si="19"/>
        <v>-3.2203874370243198E-2</v>
      </c>
      <c r="L135" s="245">
        <f t="shared" si="19"/>
        <v>-3.3875077157998972E-2</v>
      </c>
      <c r="M135" s="245">
        <f t="shared" si="19"/>
        <v>-3.5633132501307861E-2</v>
      </c>
      <c r="N135" s="245">
        <f t="shared" si="19"/>
        <v>-3.7488110443142889E-2</v>
      </c>
      <c r="O135" s="245">
        <f t="shared" si="19"/>
        <v>-3.9446645097163835E-2</v>
      </c>
      <c r="P135" s="245">
        <f t="shared" si="19"/>
        <v>-4.1514779128850737E-2</v>
      </c>
      <c r="Q135" s="245">
        <f t="shared" si="19"/>
        <v>-4.3698917753996626E-2</v>
      </c>
      <c r="R135" s="245">
        <f t="shared" si="19"/>
        <v>-4.6004938910411936E-2</v>
      </c>
      <c r="S135" s="245">
        <f t="shared" si="19"/>
        <v>-4.8440770982150251E-2</v>
      </c>
      <c r="T135" s="245">
        <f t="shared" si="19"/>
        <v>-5.1014189347173236E-2</v>
      </c>
      <c r="U135" s="245">
        <f t="shared" si="19"/>
        <v>-5.3733283344887368E-2</v>
      </c>
      <c r="V135" s="245">
        <f t="shared" si="19"/>
        <v>-5.6606629883925681E-2</v>
      </c>
      <c r="W135" s="245">
        <f t="shared" si="19"/>
        <v>-5.9643323261696815E-2</v>
      </c>
      <c r="X135" s="245">
        <f t="shared" si="19"/>
        <v>-6.2853006822926924E-2</v>
      </c>
      <c r="Y135" s="245">
        <f t="shared" si="19"/>
        <v>-6.6245906571136257E-2</v>
      </c>
      <c r="Z135" s="245">
        <f t="shared" si="19"/>
        <v>-6.9832866854069267E-2</v>
      </c>
      <c r="AA135" s="245">
        <f t="shared" si="19"/>
        <v>-7.3625388251616755E-2</v>
      </c>
      <c r="AB135" s="245">
        <f t="shared" si="19"/>
        <v>-7.7635667802753106E-2</v>
      </c>
      <c r="AC135" s="245">
        <f t="shared" si="19"/>
        <v>-0.27607649723192645</v>
      </c>
      <c r="AD135" s="245">
        <f t="shared" si="19"/>
        <v>-0.28711372414013897</v>
      </c>
      <c r="AE135" s="245">
        <f t="shared" si="19"/>
        <v>-0.29863335412567438</v>
      </c>
      <c r="AF135" s="245">
        <f t="shared" si="19"/>
        <v>-0.31065844407829879</v>
      </c>
      <c r="AG135" s="245">
        <f t="shared" si="19"/>
        <v>-0.32321324882070768</v>
      </c>
      <c r="AH135" s="245">
        <f t="shared" si="19"/>
        <v>-0.33632328761202701</v>
      </c>
      <c r="AI135" s="245">
        <f t="shared" si="19"/>
        <v>-0.35001541451768936</v>
      </c>
      <c r="AJ135" s="245">
        <f t="shared" si="19"/>
        <v>-0.36431789287714172</v>
      </c>
      <c r="AK135" s="245">
        <f t="shared" si="19"/>
        <v>-0.37926047411494862</v>
      </c>
      <c r="AL135" s="245">
        <f t="shared" si="19"/>
        <v>-0.39487448115581519</v>
      </c>
      <c r="AM135" s="245">
        <f t="shared" si="19"/>
        <v>-0.41119289671994791</v>
      </c>
      <c r="AN135" s="245">
        <f t="shared" si="19"/>
        <v>-0.42825045679203982</v>
      </c>
      <c r="AO135" s="245">
        <f t="shared" si="19"/>
        <v>-0.44608374957506891</v>
      </c>
      <c r="AP135" s="245">
        <f t="shared" si="19"/>
        <v>-0.46473132025911146</v>
      </c>
      <c r="AQ135" s="245">
        <f t="shared" si="19"/>
        <v>-0.484233781955554</v>
      </c>
      <c r="AR135" s="245">
        <f t="shared" si="19"/>
        <v>-0.50176573410763048</v>
      </c>
      <c r="AS135" s="245">
        <f t="shared" si="19"/>
        <v>-0.5138043060324019</v>
      </c>
      <c r="AT135" s="245">
        <f t="shared" si="19"/>
        <v>-0.52625342434261857</v>
      </c>
      <c r="AU135" s="245">
        <f t="shared" si="19"/>
        <v>-0.53912708973002788</v>
      </c>
      <c r="AV135" s="245">
        <f t="shared" si="19"/>
        <v>-0.55243978034611529</v>
      </c>
      <c r="AW135" s="245">
        <f t="shared" si="19"/>
        <v>-0.56620646808471342</v>
      </c>
      <c r="AX135" s="245">
        <f>AX133+AX134</f>
        <v>-0.5804426354198905</v>
      </c>
      <c r="AY135" s="245">
        <f>AY133+AY134</f>
        <v>-0.59516429281805616</v>
      </c>
      <c r="AZ135" s="245">
        <f>AZ133+AZ134</f>
        <v>-0.61038799674386168</v>
      </c>
      <c r="BA135" s="245">
        <f>BA133+BA134</f>
        <v>-0.62613086828015174</v>
      </c>
      <c r="BB135" s="245">
        <f>BB133+BB134</f>
        <v>-0.64227977336482445</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442</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443</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444</v>
      </c>
      <c r="C142" s="134" t="s">
        <v>152</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445</v>
      </c>
      <c r="B143" s="135" t="s">
        <v>265</v>
      </c>
      <c r="C143" s="135" t="s">
        <v>370</v>
      </c>
      <c r="D143" s="135" t="s">
        <v>364</v>
      </c>
      <c r="E143" s="21">
        <f>-(E$158*'Fixed Data'!$B$25*'Fixed Data'!E$47*'Fixed Data'!$B$24*'Fixed Data'!$B$23+E$158*'Fixed Data'!$B$26)*'Fixed Data'!L42/10^6</f>
        <v>-0.14225504118919821</v>
      </c>
      <c r="F143" s="21">
        <f>-(F$158*'Fixed Data'!$B$25*'Fixed Data'!F$47*'Fixed Data'!$B$24*'Fixed Data'!$B$23+F$158*'Fixed Data'!$B$26)*'Fixed Data'!M42/10^6</f>
        <v>-0.15214313102669613</v>
      </c>
      <c r="G143" s="21">
        <f>-(G$158*'Fixed Data'!$B$25*'Fixed Data'!G$47*'Fixed Data'!$B$24*'Fixed Data'!$B$23+G$158*'Fixed Data'!$B$26)*'Fixed Data'!N42/10^6</f>
        <v>-0.16213804715426056</v>
      </c>
      <c r="H143" s="21">
        <f>-(H$158*'Fixed Data'!$B$25*'Fixed Data'!H$47*'Fixed Data'!$B$24*'Fixed Data'!$B$23+H$158*'Fixed Data'!$B$26)*'Fixed Data'!O42/10^6</f>
        <v>-0.17278662819912982</v>
      </c>
      <c r="I143" s="21">
        <f>-(I$158*'Fixed Data'!$B$25*'Fixed Data'!I$47*'Fixed Data'!$B$24*'Fixed Data'!$B$23+I$158*'Fixed Data'!$B$26)*'Fixed Data'!P42/10^6</f>
        <v>-0.18475008297041567</v>
      </c>
      <c r="J143" s="21">
        <f>-(J$158*'Fixed Data'!$B$25*'Fixed Data'!J$47*'Fixed Data'!$B$24*'Fixed Data'!$B$23+J$158*'Fixed Data'!$B$26)*'Fixed Data'!Q42/10^6</f>
        <v>-0.19752043039150377</v>
      </c>
      <c r="K143" s="21">
        <f>-(K$158*'Fixed Data'!$B$25*'Fixed Data'!K$47*'Fixed Data'!$B$24*'Fixed Data'!$B$23+K$158*'Fixed Data'!$B$26)*'Fixed Data'!R42/10^6</f>
        <v>-0.21046892726035335</v>
      </c>
      <c r="L143" s="21">
        <f>-(L$158*'Fixed Data'!$B$25*'Fixed Data'!L$47*'Fixed Data'!$B$24*'Fixed Data'!$B$23+L$158*'Fixed Data'!$B$26)*'Fixed Data'!S42/10^6</f>
        <v>-0.22498511070776467</v>
      </c>
      <c r="M143" s="21">
        <f>-(M$158*'Fixed Data'!$B$25*'Fixed Data'!M$47*'Fixed Data'!$B$24*'Fixed Data'!$B$23+M$158*'Fixed Data'!$B$26)*'Fixed Data'!T42/10^6</f>
        <v>-0.24044196579803898</v>
      </c>
      <c r="N143" s="21">
        <f>-(N$158*'Fixed Data'!$B$25*'Fixed Data'!N$47*'Fixed Data'!$B$24*'Fixed Data'!$B$23+N$158*'Fixed Data'!$B$26)*'Fixed Data'!U42/10^6</f>
        <v>-0.25614068679399604</v>
      </c>
      <c r="O143" s="21">
        <f>-(O$158*'Fixed Data'!$B$25*'Fixed Data'!O$47*'Fixed Data'!$B$24*'Fixed Data'!$B$23+O$158*'Fixed Data'!$B$26)*'Fixed Data'!V42/10^6</f>
        <v>-0.2737076731632187</v>
      </c>
      <c r="P143" s="21">
        <f>-(P$158*'Fixed Data'!$B$25*'Fixed Data'!P$47*'Fixed Data'!$B$24*'Fixed Data'!$B$23+P$158*'Fixed Data'!$B$26)*'Fixed Data'!W42/10^6</f>
        <v>-0.29246234819343653</v>
      </c>
      <c r="Q143" s="21">
        <f>-(Q$158*'Fixed Data'!$B$25*'Fixed Data'!Q$47*'Fixed Data'!$B$24*'Fixed Data'!$B$23+Q$158*'Fixed Data'!$B$26)*'Fixed Data'!X42/10^6</f>
        <v>-0.31248539894558763</v>
      </c>
      <c r="R143" s="21">
        <f>-(R$158*'Fixed Data'!$B$25*'Fixed Data'!R$47*'Fixed Data'!$B$24*'Fixed Data'!$B$23+R$158*'Fixed Data'!$B$26)*'Fixed Data'!Y42/10^6</f>
        <v>-0.33483259262945025</v>
      </c>
      <c r="S143" s="21">
        <f>-(S$158*'Fixed Data'!$B$25*'Fixed Data'!S$47*'Fixed Data'!$B$24*'Fixed Data'!$B$23+S$158*'Fixed Data'!$B$26)*'Fixed Data'!Z42/10^6</f>
        <v>-0.35770041000147901</v>
      </c>
      <c r="T143" s="21">
        <f>-(T$158*'Fixed Data'!$B$25*'Fixed Data'!T$47*'Fixed Data'!$B$24*'Fixed Data'!$B$23+T$158*'Fixed Data'!$B$26)*'Fixed Data'!AA42/10^6</f>
        <v>-0.38211566524422591</v>
      </c>
      <c r="U143" s="21">
        <f>-(U$158*'Fixed Data'!$B$25*'Fixed Data'!U$47*'Fixed Data'!$B$24*'Fixed Data'!$B$23+U$158*'Fixed Data'!$B$26)*'Fixed Data'!AB42/10^6</f>
        <v>-0.4081836009112238</v>
      </c>
      <c r="V143" s="21">
        <f>-(V$158*'Fixed Data'!$B$25*'Fixed Data'!V$47*'Fixed Data'!$B$24*'Fixed Data'!$B$23+V$158*'Fixed Data'!$B$26)*'Fixed Data'!AC42/10^6</f>
        <v>-0.43721779587131204</v>
      </c>
      <c r="W143" s="21">
        <f>-(W$158*'Fixed Data'!$B$25*'Fixed Data'!W$47*'Fixed Data'!$B$24*'Fixed Data'!$B$23+W$158*'Fixed Data'!$B$26)*'Fixed Data'!AD42/10^6</f>
        <v>-0.4670005018670299</v>
      </c>
      <c r="X143" s="21">
        <f>-(X$158*'Fixed Data'!$B$25*'Fixed Data'!X$47*'Fixed Data'!$B$24*'Fixed Data'!$B$23+X$158*'Fixed Data'!$B$26)*'Fixed Data'!AE42/10^6</f>
        <v>-0.5001341082889238</v>
      </c>
      <c r="Y143" s="21">
        <f>-(Y$158*'Fixed Data'!$B$25*'Fixed Data'!Y$47*'Fixed Data'!$B$24*'Fixed Data'!$B$23+Y$158*'Fixed Data'!$B$26)*'Fixed Data'!AF42/10^6</f>
        <v>-0.53416052691759541</v>
      </c>
      <c r="Z143" s="21">
        <f>-(Z$158*'Fixed Data'!$B$25*'Fixed Data'!Z$47*'Fixed Data'!$B$24*'Fixed Data'!$B$23+Z$158*'Fixed Data'!$B$26)*'Fixed Data'!AG42/10^6</f>
        <v>-0.57197404710757871</v>
      </c>
      <c r="AA143" s="21">
        <f>-(AA$158*'Fixed Data'!$B$25*'Fixed Data'!AA$47*'Fixed Data'!$B$24*'Fixed Data'!$B$23+AA$158*'Fixed Data'!$B$26)*'Fixed Data'!AH42/10^6</f>
        <v>-0.61241075950302559</v>
      </c>
      <c r="AB143" s="21">
        <f>-(AB$158*'Fixed Data'!$B$25*'Fixed Data'!AB$47*'Fixed Data'!$B$24*'Fixed Data'!$B$23+AB$158*'Fixed Data'!$B$26)*'Fixed Data'!AI42/10^6</f>
        <v>-0.65565218426707894</v>
      </c>
      <c r="AC143" s="21">
        <f>-(AC$158*'Fixed Data'!$B$25*'Fixed Data'!AC$47*'Fixed Data'!$B$24*'Fixed Data'!$B$23+AC$158*'Fixed Data'!$B$26)*'Fixed Data'!AJ42/10^6</f>
        <v>-2.3653432223035069</v>
      </c>
      <c r="AD143" s="21">
        <f>-(AD$158*'Fixed Data'!$B$25*'Fixed Data'!AD$47*'Fixed Data'!$B$24*'Fixed Data'!$B$23+AD$158*'Fixed Data'!$B$26)*'Fixed Data'!AK42/10^6</f>
        <v>-2.4953916636952882</v>
      </c>
      <c r="AE143" s="21">
        <f>-(AE$158*'Fixed Data'!$B$25*'Fixed Data'!AE$47*'Fixed Data'!$B$24*'Fixed Data'!$B$23+AE$158*'Fixed Data'!$B$26)*'Fixed Data'!AL42/10^6</f>
        <v>-2.6330428630143299</v>
      </c>
      <c r="AF143" s="21">
        <f>-(AF$158*'Fixed Data'!$B$25*'Fixed Data'!AF$47*'Fixed Data'!$B$24*'Fixed Data'!$B$23+AF$158*'Fixed Data'!$B$26)*'Fixed Data'!AM42/10^6</f>
        <v>-2.7778946371007303</v>
      </c>
      <c r="AG143" s="21">
        <f>-(AG$158*'Fixed Data'!$B$25*'Fixed Data'!AG$47*'Fixed Data'!$B$24*'Fixed Data'!$B$23+AG$158*'Fixed Data'!$B$26)*'Fixed Data'!AN42/10^6</f>
        <v>-2.9304123871007826</v>
      </c>
      <c r="AH143" s="21">
        <f>-(AH$158*'Fixed Data'!$B$25*'Fixed Data'!AH$47*'Fixed Data'!$B$24*'Fixed Data'!$B$23+AH$158*'Fixed Data'!$B$26)*'Fixed Data'!AO42/10^6</f>
        <v>-3.0911197702986408</v>
      </c>
      <c r="AI143" s="21">
        <f>-(AI$158*'Fixed Data'!$B$25*'Fixed Data'!AI$47*'Fixed Data'!$B$24*'Fixed Data'!$B$23+AI$158*'Fixed Data'!$B$26)*'Fixed Data'!AP42/10^6</f>
        <v>-3.2606310964870215</v>
      </c>
      <c r="AJ143" s="21">
        <f>-(AJ$158*'Fixed Data'!$B$25*'Fixed Data'!AJ$47*'Fixed Data'!$B$24*'Fixed Data'!$B$23+AJ$158*'Fixed Data'!$B$26)*'Fixed Data'!AQ42/10^6</f>
        <v>-3.4393379627195717</v>
      </c>
      <c r="AK143" s="21">
        <f>-(AK$158*'Fixed Data'!$B$25*'Fixed Data'!AK$47*'Fixed Data'!$B$24*'Fixed Data'!$B$23+AK$158*'Fixed Data'!$B$26)*'Fixed Data'!AR42/10^6</f>
        <v>-3.6276822004932838</v>
      </c>
      <c r="AL143" s="21">
        <f>-(AL$158*'Fixed Data'!$B$25*'Fixed Data'!AL$47*'Fixed Data'!$B$24*'Fixed Data'!$B$23+AL$158*'Fixed Data'!$B$26)*'Fixed Data'!AS42/10^6</f>
        <v>-3.8262526819857094</v>
      </c>
      <c r="AM143" s="21">
        <f>-(AM$158*'Fixed Data'!$B$25*'Fixed Data'!AM$47*'Fixed Data'!$B$24*'Fixed Data'!$B$23+AM$158*'Fixed Data'!$B$26)*'Fixed Data'!AT42/10^6</f>
        <v>-4.0356443838963747</v>
      </c>
      <c r="AN143" s="21">
        <f>-(AN$158*'Fixed Data'!$B$25*'Fixed Data'!AN$47*'Fixed Data'!$B$24*'Fixed Data'!$B$23+AN$158*'Fixed Data'!$B$26)*'Fixed Data'!AU42/10^6</f>
        <v>-4.2564621922059089</v>
      </c>
      <c r="AO143" s="21">
        <f>-(AO$158*'Fixed Data'!$B$25*'Fixed Data'!AO$47*'Fixed Data'!$B$24*'Fixed Data'!$B$23+AO$158*'Fixed Data'!$B$26)*'Fixed Data'!AV42/10^6</f>
        <v>-4.4893332349114949</v>
      </c>
      <c r="AP143" s="21">
        <f>-(AP$158*'Fixed Data'!$B$25*'Fixed Data'!AP$47*'Fixed Data'!$B$24*'Fixed Data'!$B$23+AP$158*'Fixed Data'!$B$26)*'Fixed Data'!AW42/10^6</f>
        <v>-4.7349425764337827</v>
      </c>
      <c r="AQ143" s="21">
        <f>-(AQ$158*'Fixed Data'!$B$25*'Fixed Data'!AQ$47*'Fixed Data'!$B$24*'Fixed Data'!$B$23+AQ$158*'Fixed Data'!$B$26)*'Fixed Data'!AX42/10^6</f>
        <v>-4.994021944264154</v>
      </c>
      <c r="AR143" s="21">
        <f>-(AR$158*'Fixed Data'!$B$25*'Fixed Data'!AR$47*'Fixed Data'!$B$24*'Fixed Data'!$B$23+AR$158*'Fixed Data'!$B$26)*'Fixed Data'!AY42/10^6</f>
        <v>-5.2373989229950277</v>
      </c>
      <c r="AS143" s="21">
        <f>-(AS$158*'Fixed Data'!$B$25*'Fixed Data'!AS$47*'Fixed Data'!$B$24*'Fixed Data'!$B$23+AS$158*'Fixed Data'!$B$26)*'Fixed Data'!AZ42/10^6</f>
        <v>-5.4271227915015414</v>
      </c>
      <c r="AT143" s="21">
        <f>-(AT$158*'Fixed Data'!$B$25*'Fixed Data'!AT$47*'Fixed Data'!$B$24*'Fixed Data'!$B$23+AT$158*'Fixed Data'!$B$26)*'Fixed Data'!BA42/10^6</f>
        <v>-5.6242351040913823</v>
      </c>
      <c r="AU143" s="21">
        <f>-(AU$158*'Fixed Data'!$B$25*'Fixed Data'!AU$47*'Fixed Data'!$B$24*'Fixed Data'!$B$23+AU$158*'Fixed Data'!$B$26)*'Fixed Data'!BB42/10^6</f>
        <v>-5.829042338045368</v>
      </c>
      <c r="AV143" s="21">
        <f>-(AV$158*'Fixed Data'!$B$25*'Fixed Data'!AV$47*'Fixed Data'!$B$24*'Fixed Data'!$B$23+AV$158*'Fixed Data'!$B$26)*'Fixed Data'!BC42/10^6</f>
        <v>-6.0418620504115799</v>
      </c>
      <c r="AW143" s="21">
        <f>-(AW$158*'Fixed Data'!$B$25*'Fixed Data'!AW$47*'Fixed Data'!$B$24*'Fixed Data'!$B$23+AW$158*'Fixed Data'!$B$26)*'Fixed Data'!BD42/10^6</f>
        <v>-6.2630234283406541</v>
      </c>
      <c r="AX143" s="21">
        <f>-(AX$158*'Fixed Data'!$B$25*'Fixed Data'!AX$47*'Fixed Data'!$B$24*'Fixed Data'!$B$23+AX$158*'Fixed Data'!$B$26)*'Fixed Data'!BE42/10^6</f>
        <v>-6.4928692764585305</v>
      </c>
      <c r="AY143" s="21">
        <f>-(AY$158*'Fixed Data'!$B$25*'Fixed Data'!AY$47*'Fixed Data'!$B$24*'Fixed Data'!$B$23+AY$158*'Fixed Data'!$B$26)*'Fixed Data'!BF42/10^6</f>
        <v>-6.7317565060293862</v>
      </c>
      <c r="AZ143" s="21">
        <f>-(AZ$158*'Fixed Data'!$B$25*'Fixed Data'!AZ$47*'Fixed Data'!$B$24*'Fixed Data'!$B$23+AZ$158*'Fixed Data'!$B$26)*'Fixed Data'!BG42/10^6</f>
        <v>-6.9800562030102578</v>
      </c>
      <c r="BA143" s="21">
        <f>-(BA$158*'Fixed Data'!$B$25*'Fixed Data'!BA$47*'Fixed Data'!$B$24*'Fixed Data'!$B$23+BA$158*'Fixed Data'!$B$26)*'Fixed Data'!BH42/10^6</f>
        <v>-7.2381540037674865</v>
      </c>
      <c r="BB143" s="21">
        <f>-(BB$158*'Fixed Data'!$B$25*'Fixed Data'!BB$47*'Fixed Data'!$B$24*'Fixed Data'!$B$23+BB$158*'Fixed Data'!$B$26)*'Fixed Data'!BI42/10^6</f>
        <v>-7.5049220834944945</v>
      </c>
    </row>
    <row r="144" spans="1:54" outlineLevel="2">
      <c r="A144" s="425"/>
      <c r="B144" s="135" t="s">
        <v>265</v>
      </c>
      <c r="C144" s="135"/>
      <c r="D144" s="135" t="s">
        <v>364</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265</v>
      </c>
      <c r="C145" s="135"/>
      <c r="D145" s="135" t="s">
        <v>364</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268</v>
      </c>
      <c r="C146" s="135" t="s">
        <v>446</v>
      </c>
      <c r="D146" s="135" t="s">
        <v>364</v>
      </c>
      <c r="E146" s="21">
        <f>-E$161*'Fixed Data'!$B$20*'Fixed Data'!$B$22</f>
        <v>-7.0571026122710545E-2</v>
      </c>
      <c r="F146" s="21">
        <f>-F$161*'Fixed Data'!$B$20*'Fixed Data'!$B$22</f>
        <v>-7.3114559882401453E-2</v>
      </c>
      <c r="G146" s="21">
        <f>-G$161*'Fixed Data'!$B$20*'Fixed Data'!$B$22</f>
        <v>-7.5753999298806524E-2</v>
      </c>
      <c r="H146" s="21">
        <f>-H$161*'Fixed Data'!$B$20*'Fixed Data'!$B$22</f>
        <v>-7.8493186092796069E-2</v>
      </c>
      <c r="I146" s="21">
        <f>-I$161*'Fixed Data'!$B$20*'Fixed Data'!$B$22</f>
        <v>-8.1336128585276377E-2</v>
      </c>
      <c r="J146" s="21">
        <f>-J$161*'Fixed Data'!$B$20*'Fixed Data'!$B$22</f>
        <v>-8.4287009596308554E-2</v>
      </c>
      <c r="K146" s="21">
        <f>-K$161*'Fixed Data'!$B$20*'Fixed Data'!$B$22</f>
        <v>-8.7350194751798754E-2</v>
      </c>
      <c r="L146" s="21">
        <f>-L$161*'Fixed Data'!$B$20*'Fixed Data'!$B$22</f>
        <v>-9.0530241220270424E-2</v>
      </c>
      <c r="M146" s="21">
        <f>-M$161*'Fixed Data'!$B$20*'Fixed Data'!$B$22</f>
        <v>-9.2857660267345932E-2</v>
      </c>
      <c r="N146" s="21">
        <f>-N$161*'Fixed Data'!$B$20*'Fixed Data'!$B$22</f>
        <v>-9.5117679781365261E-2</v>
      </c>
      <c r="O146" s="21">
        <f>-O$161*'Fixed Data'!$B$20*'Fixed Data'!$B$22</f>
        <v>-9.7469635913373487E-2</v>
      </c>
      <c r="P146" s="21">
        <f>-P$161*'Fixed Data'!$B$20*'Fixed Data'!$B$22</f>
        <v>-9.9917590195326783E-2</v>
      </c>
      <c r="Q146" s="21">
        <f>-Q$161*'Fixed Data'!$B$20*'Fixed Data'!$B$22</f>
        <v>-0.1024658003874474</v>
      </c>
      <c r="R146" s="21">
        <f>-R$161*'Fixed Data'!$B$20*'Fixed Data'!$B$22</f>
        <v>-0.10496624338551064</v>
      </c>
      <c r="S146" s="21">
        <f>-S$161*'Fixed Data'!$B$20*'Fixed Data'!$B$22</f>
        <v>-0.10754572560386313</v>
      </c>
      <c r="T146" s="21">
        <f>-T$161*'Fixed Data'!$B$20*'Fixed Data'!$B$22</f>
        <v>-0.11023328452069597</v>
      </c>
      <c r="U146" s="21">
        <f>-U$161*'Fixed Data'!$B$20*'Fixed Data'!$B$22</f>
        <v>-0.1130338589639894</v>
      </c>
      <c r="V146" s="21">
        <f>-V$161*'Fixed Data'!$B$20*'Fixed Data'!$B$22</f>
        <v>-0.11595263427739272</v>
      </c>
      <c r="W146" s="21">
        <f>-W$161*'Fixed Data'!$B$20*'Fixed Data'!$B$22</f>
        <v>-0.11899505559314559</v>
      </c>
      <c r="X146" s="21">
        <f>-X$161*'Fixed Data'!$B$20*'Fixed Data'!$B$22</f>
        <v>-0.12216684186087079</v>
      </c>
      <c r="Y146" s="21">
        <f>-Y$161*'Fixed Data'!$B$20*'Fixed Data'!$B$22</f>
        <v>-0.12547400067691153</v>
      </c>
      <c r="Z146" s="21">
        <f>-Z$161*'Fixed Data'!$B$20*'Fixed Data'!$B$22</f>
        <v>-0.12892284396158671</v>
      </c>
      <c r="AA146" s="21">
        <f>-AA$161*'Fixed Data'!$B$20*'Fixed Data'!$B$22</f>
        <v>-0.13252000453460502</v>
      </c>
      <c r="AB146" s="21">
        <f>-AB$161*'Fixed Data'!$B$20*'Fixed Data'!$B$22</f>
        <v>-0.13627245364192003</v>
      </c>
      <c r="AC146" s="21">
        <f>-AC$161*'Fixed Data'!$B$20*'Fixed Data'!$B$22</f>
        <v>-0.48661092010635454</v>
      </c>
      <c r="AD146" s="21">
        <f>-AD$161*'Fixed Data'!$B$20*'Fixed Data'!$B$22</f>
        <v>-0.49069630746703041</v>
      </c>
      <c r="AE146" s="21">
        <f>-AE$161*'Fixed Data'!$B$20*'Fixed Data'!$B$22</f>
        <v>-0.4949601184084324</v>
      </c>
      <c r="AF146" s="21">
        <f>-AF$161*'Fixed Data'!$B$20*'Fixed Data'!$B$22</f>
        <v>-0.49941087423020447</v>
      </c>
      <c r="AG146" s="21">
        <f>-AG$161*'Fixed Data'!$B$20*'Fixed Data'!$B$22</f>
        <v>-0.50405753866646152</v>
      </c>
      <c r="AH146" s="21">
        <f>-AH$161*'Fixed Data'!$B$20*'Fixed Data'!$B$22</f>
        <v>-0.50890954243560282</v>
      </c>
      <c r="AI146" s="21">
        <f>-AI$161*'Fixed Data'!$B$20*'Fixed Data'!$B$22</f>
        <v>-0.51397680921693645</v>
      </c>
      <c r="AJ146" s="21">
        <f>-AJ$161*'Fixed Data'!$B$20*'Fixed Data'!$B$22</f>
        <v>-0.51926978313951855</v>
      </c>
      <c r="AK146" s="21">
        <f>-AK$161*'Fixed Data'!$B$20*'Fixed Data'!$B$22</f>
        <v>-0.52479945787380511</v>
      </c>
      <c r="AL146" s="21">
        <f>-AL$161*'Fixed Data'!$B$20*'Fixed Data'!$B$22</f>
        <v>-0.53057740742224202</v>
      </c>
      <c r="AM146" s="21">
        <f>-AM$161*'Fixed Data'!$B$20*'Fixed Data'!$B$22</f>
        <v>-0.53661581871077357</v>
      </c>
      <c r="AN146" s="21">
        <f>-AN$161*'Fixed Data'!$B$20*'Fixed Data'!$B$22</f>
        <v>-0.54292752608948303</v>
      </c>
      <c r="AO146" s="21">
        <f>-AO$161*'Fixed Data'!$B$20*'Fixed Data'!$B$22</f>
        <v>-0.54952604785716996</v>
      </c>
      <c r="AP146" s="21">
        <f>-AP$161*'Fixed Data'!$B$20*'Fixed Data'!$B$22</f>
        <v>-0.55642562493170056</v>
      </c>
      <c r="AQ146" s="21">
        <f>-AQ$161*'Fixed Data'!$B$20*'Fixed Data'!$B$22</f>
        <v>-0.56364126179539209</v>
      </c>
      <c r="AR146" s="21">
        <f>-AR$161*'Fixed Data'!$B$20*'Fixed Data'!$B$22</f>
        <v>-0.5701307987304578</v>
      </c>
      <c r="AS146" s="21">
        <f>-AS$161*'Fixed Data'!$B$20*'Fixed Data'!$B$22</f>
        <v>-0.57459480627379833</v>
      </c>
      <c r="AT146" s="21">
        <f>-AT$161*'Fixed Data'!$B$20*'Fixed Data'!$B$22</f>
        <v>-0.57921104800014411</v>
      </c>
      <c r="AU146" s="21">
        <f>-AU$161*'Fixed Data'!$B$20*'Fixed Data'!$B$22</f>
        <v>-0.58398471548819431</v>
      </c>
      <c r="AV146" s="21">
        <f>-AV$161*'Fixed Data'!$B$20*'Fixed Data'!$B$22</f>
        <v>-0.58892117736288618</v>
      </c>
      <c r="AW146" s="21">
        <f>-AW$161*'Fixed Data'!$B$20*'Fixed Data'!$B$22</f>
        <v>-0.59402598533312889</v>
      </c>
      <c r="AX146" s="21">
        <f>-AX$161*'Fixed Data'!$B$20*'Fixed Data'!$B$22</f>
        <v>-0.59930488043543928</v>
      </c>
      <c r="AY146" s="21">
        <f>-AY$161*'Fixed Data'!$B$20*'Fixed Data'!$B$22</f>
        <v>-0.60476379949050241</v>
      </c>
      <c r="AZ146" s="21">
        <f>-AZ$161*'Fixed Data'!$B$20*'Fixed Data'!$B$22</f>
        <v>-0.61040888177991759</v>
      </c>
      <c r="BA146" s="21">
        <f>-BA$161*'Fixed Data'!$B$20*'Fixed Data'!$B$22</f>
        <v>-0.6162464759506372</v>
      </c>
      <c r="BB146" s="21">
        <f>-BB$161*'Fixed Data'!$B$20*'Fixed Data'!$B$22</f>
        <v>-0.6221398974638469</v>
      </c>
    </row>
    <row r="147" spans="1:54" outlineLevel="2">
      <c r="A147" s="425"/>
      <c r="B147" s="135" t="s">
        <v>268</v>
      </c>
      <c r="C147" s="135" t="s">
        <v>447</v>
      </c>
      <c r="D147" s="135" t="s">
        <v>364</v>
      </c>
      <c r="E147" s="21">
        <f>-E$162*'Fixed Data'!$B$21*'Fixed Data'!$B$22</f>
        <v>-1.0548009098670524E-3</v>
      </c>
      <c r="F147" s="21">
        <f>-F$162*'Fixed Data'!$B$21*'Fixed Data'!$B$22</f>
        <v>-1.092818236118401E-3</v>
      </c>
      <c r="G147" s="21">
        <f>-G$162*'Fixed Data'!$B$21*'Fixed Data'!$B$22</f>
        <v>-1.132269031309079E-3</v>
      </c>
      <c r="H147" s="21">
        <f>-H$162*'Fixed Data'!$B$21*'Fixed Data'!$B$22</f>
        <v>-1.1732107163225857E-3</v>
      </c>
      <c r="I147" s="21">
        <f>-I$162*'Fixed Data'!$B$21*'Fixed Data'!$B$22</f>
        <v>-1.215703202155988E-3</v>
      </c>
      <c r="J147" s="21">
        <f>-J$162*'Fixed Data'!$B$21*'Fixed Data'!$B$22</f>
        <v>-1.2598090079853368E-3</v>
      </c>
      <c r="K147" s="21">
        <f>-K$162*'Fixed Data'!$B$21*'Fixed Data'!$B$22</f>
        <v>-1.3055933853229154E-3</v>
      </c>
      <c r="L147" s="21">
        <f>-L$162*'Fixed Data'!$B$21*'Fixed Data'!$B$22</f>
        <v>-1.3531244486027784E-3</v>
      </c>
      <c r="M147" s="21">
        <f>-M$162*'Fixed Data'!$B$21*'Fixed Data'!$B$22</f>
        <v>-1.3879115824079241E-3</v>
      </c>
      <c r="N147" s="21">
        <f>-N$162*'Fixed Data'!$B$21*'Fixed Data'!$B$22</f>
        <v>-1.4216913185217189E-3</v>
      </c>
      <c r="O147" s="21">
        <f>-O$162*'Fixed Data'!$B$21*'Fixed Data'!$B$22</f>
        <v>-1.4568451997150557E-3</v>
      </c>
      <c r="P147" s="21">
        <f>-P$162*'Fixed Data'!$B$21*'Fixed Data'!$B$22</f>
        <v>-1.4934339323123044E-3</v>
      </c>
      <c r="Q147" s="21">
        <f>-Q$162*'Fixed Data'!$B$21*'Fixed Data'!$B$22</f>
        <v>-1.5315211555943866E-3</v>
      </c>
      <c r="R147" s="21">
        <f>-R$162*'Fixed Data'!$B$21*'Fixed Data'!$B$22</f>
        <v>-1.5688944190189783E-3</v>
      </c>
      <c r="S147" s="21">
        <f>-S$162*'Fixed Data'!$B$21*'Fixed Data'!$B$22</f>
        <v>-1.607449054545647E-3</v>
      </c>
      <c r="T147" s="21">
        <f>-T$162*'Fixed Data'!$B$21*'Fixed Data'!$B$22</f>
        <v>-1.6476190753962337E-3</v>
      </c>
      <c r="U147" s="21">
        <f>-U$162*'Fixed Data'!$B$21*'Fixed Data'!$B$22</f>
        <v>-1.6894783005377207E-3</v>
      </c>
      <c r="V147" s="21">
        <f>-V$162*'Fixed Data'!$B$21*'Fixed Data'!$B$22</f>
        <v>-1.7331042335222008E-3</v>
      </c>
      <c r="W147" s="21">
        <f>-W$162*'Fixed Data'!$B$21*'Fixed Data'!$B$22</f>
        <v>-1.778578260872672E-3</v>
      </c>
      <c r="X147" s="21">
        <f>-X$162*'Fixed Data'!$B$21*'Fixed Data'!$B$22</f>
        <v>-1.8259858617665993E-3</v>
      </c>
      <c r="Y147" s="21">
        <f>-Y$162*'Fixed Data'!$B$21*'Fixed Data'!$B$22</f>
        <v>-1.8754168296849193E-3</v>
      </c>
      <c r="Z147" s="21">
        <f>-Z$162*'Fixed Data'!$B$21*'Fixed Data'!$B$22</f>
        <v>-1.9269655067346008E-3</v>
      </c>
      <c r="AA147" s="21">
        <f>-AA$162*'Fixed Data'!$B$21*'Fixed Data'!$B$22</f>
        <v>-1.9807310313956711E-3</v>
      </c>
      <c r="AB147" s="21">
        <f>-AB$162*'Fixed Data'!$B$21*'Fixed Data'!$B$22</f>
        <v>-2.0368176004891018E-3</v>
      </c>
      <c r="AC147" s="21">
        <f>-AC$162*'Fixed Data'!$B$21*'Fixed Data'!$B$22</f>
        <v>-7.2732064344215048E-3</v>
      </c>
      <c r="AD147" s="21">
        <f>-AD$162*'Fixed Data'!$B$21*'Fixed Data'!$B$22</f>
        <v>-7.3342693173347731E-3</v>
      </c>
      <c r="AE147" s="21">
        <f>-AE$162*'Fixed Data'!$B$21*'Fixed Data'!$B$22</f>
        <v>-7.3979990362802199E-3</v>
      </c>
      <c r="AF147" s="21">
        <f>-AF$162*'Fixed Data'!$B$21*'Fixed Data'!$B$22</f>
        <v>-7.4645229561993908E-3</v>
      </c>
      <c r="AG147" s="21">
        <f>-AG$162*'Fixed Data'!$B$21*'Fixed Data'!$B$22</f>
        <v>-7.5339750549500628E-3</v>
      </c>
      <c r="AH147" s="21">
        <f>-AH$162*'Fixed Data'!$B$21*'Fixed Data'!$B$22</f>
        <v>-7.6064962902438428E-3</v>
      </c>
      <c r="AI147" s="21">
        <f>-AI$162*'Fixed Data'!$B$21*'Fixed Data'!$B$22</f>
        <v>-7.6822349879098785E-3</v>
      </c>
      <c r="AJ147" s="21">
        <f>-AJ$162*'Fixed Data'!$B$21*'Fixed Data'!$B$22</f>
        <v>-7.7613472527610994E-3</v>
      </c>
      <c r="AK147" s="21">
        <f>-AK$162*'Fixed Data'!$B$21*'Fixed Data'!$B$22</f>
        <v>-7.843997403417154E-3</v>
      </c>
      <c r="AL147" s="21">
        <f>-AL$162*'Fixed Data'!$B$21*'Fixed Data'!$B$22</f>
        <v>-7.930358432520792E-3</v>
      </c>
      <c r="AM147" s="21">
        <f>-AM$162*'Fixed Data'!$B$21*'Fixed Data'!$B$22</f>
        <v>-8.0206124938719744E-3</v>
      </c>
      <c r="AN147" s="21">
        <f>-AN$162*'Fixed Data'!$B$21*'Fixed Data'!$B$22</f>
        <v>-8.1149514180970574E-3</v>
      </c>
      <c r="AO147" s="21">
        <f>-AO$162*'Fixed Data'!$B$21*'Fixed Data'!$B$22</f>
        <v>-8.2135772585691987E-3</v>
      </c>
      <c r="AP147" s="21">
        <f>-AP$162*'Fixed Data'!$B$21*'Fixed Data'!$B$22</f>
        <v>-8.3167028694007359E-3</v>
      </c>
      <c r="AQ147" s="21">
        <f>-AQ$162*'Fixed Data'!$B$21*'Fixed Data'!$B$22</f>
        <v>-8.4245525174398289E-3</v>
      </c>
      <c r="AR147" s="21">
        <f>-AR$162*'Fixed Data'!$B$21*'Fixed Data'!$B$22</f>
        <v>-8.5215493990186911E-3</v>
      </c>
      <c r="AS147" s="21">
        <f>-AS$162*'Fixed Data'!$B$21*'Fixed Data'!$B$22</f>
        <v>-8.5882713878726088E-3</v>
      </c>
      <c r="AT147" s="21">
        <f>-AT$162*'Fixed Data'!$B$21*'Fixed Data'!$B$22</f>
        <v>-8.6572687688182808E-3</v>
      </c>
      <c r="AU147" s="21">
        <f>-AU$162*'Fixed Data'!$B$21*'Fixed Data'!$B$22</f>
        <v>-8.7286191386009519E-3</v>
      </c>
      <c r="AV147" s="21">
        <f>-AV$162*'Fixed Data'!$B$21*'Fixed Data'!$B$22</f>
        <v>-8.802402740215232E-3</v>
      </c>
      <c r="AW147" s="21">
        <f>-AW$162*'Fixed Data'!$B$21*'Fixed Data'!$B$22</f>
        <v>-8.8787025531490253E-3</v>
      </c>
      <c r="AX147" s="21">
        <f>-AX$162*'Fixed Data'!$B$21*'Fixed Data'!$B$22</f>
        <v>-8.9576043867050197E-3</v>
      </c>
      <c r="AY147" s="21">
        <f>-AY$162*'Fixed Data'!$B$21*'Fixed Data'!$B$22</f>
        <v>-9.0391969765046768E-3</v>
      </c>
      <c r="AZ147" s="21">
        <f>-AZ$162*'Fixed Data'!$B$21*'Fixed Data'!$B$22</f>
        <v>-9.1235720842832661E-3</v>
      </c>
      <c r="BA147" s="21">
        <f>-BA$162*'Fixed Data'!$B$21*'Fixed Data'!$B$22</f>
        <v>-9.2108246010881509E-3</v>
      </c>
      <c r="BB147" s="21">
        <f>-BB$162*'Fixed Data'!$B$21*'Fixed Data'!$B$22</f>
        <v>-9.2989115500231763E-3</v>
      </c>
    </row>
    <row r="148" spans="1:54" outlineLevel="2">
      <c r="A148" s="425"/>
      <c r="B148" s="135" t="s">
        <v>268</v>
      </c>
      <c r="C148" s="135"/>
      <c r="D148" s="135" t="s">
        <v>364</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268</v>
      </c>
      <c r="C149" s="135"/>
      <c r="D149" s="135" t="s">
        <v>364</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271</v>
      </c>
      <c r="C150" s="135" t="s">
        <v>448</v>
      </c>
      <c r="D150" s="135" t="s">
        <v>364</v>
      </c>
      <c r="E150" s="279">
        <v>-4.0399769202566015E-2</v>
      </c>
      <c r="F150" s="279">
        <v>-4.2182940928192678E-2</v>
      </c>
      <c r="G150" s="279">
        <v>-4.4056255627067685E-2</v>
      </c>
      <c r="H150" s="279">
        <v>-4.6024615241113204E-2</v>
      </c>
      <c r="I150" s="279">
        <v>-4.8093202782397849E-2</v>
      </c>
      <c r="J150" s="279">
        <v>-5.0267499016100142E-2</v>
      </c>
      <c r="K150" s="279">
        <v>-5.2553300154699209E-2</v>
      </c>
      <c r="L150" s="279">
        <v>-5.4956736625440143E-2</v>
      </c>
      <c r="M150" s="279">
        <v>-5.7209265878266462E-2</v>
      </c>
      <c r="N150" s="279">
        <v>-5.9538012795558572E-2</v>
      </c>
      <c r="O150" s="279">
        <v>-6.1993750141504829E-2</v>
      </c>
      <c r="P150" s="279">
        <v>-6.4583773195513922E-2</v>
      </c>
      <c r="Q150" s="279">
        <v>-6.7315810762218903E-2</v>
      </c>
      <c r="R150" s="279">
        <v>-7.0167358959504419E-2</v>
      </c>
      <c r="S150" s="279">
        <v>-7.3171675294557245E-2</v>
      </c>
      <c r="T150" s="279">
        <v>-7.6342809733250791E-2</v>
      </c>
      <c r="U150" s="279">
        <v>-7.9690461987157568E-2</v>
      </c>
      <c r="V150" s="279">
        <v>-8.3224912484612321E-2</v>
      </c>
      <c r="W150" s="279">
        <v>-8.6957057749111347E-2</v>
      </c>
      <c r="X150" s="279">
        <v>-9.0898447954727568E-2</v>
      </c>
      <c r="Y150" s="279">
        <v>-9.5039884780429129E-2</v>
      </c>
      <c r="Z150" s="279">
        <v>-9.9377842768862648E-2</v>
      </c>
      <c r="AA150" s="279">
        <v>-0.1039603284014558</v>
      </c>
      <c r="AB150" s="279">
        <v>-0.10880169982731198</v>
      </c>
      <c r="AC150" s="279">
        <v>-0.34632422957223119</v>
      </c>
      <c r="AD150" s="279">
        <v>-0.35932430032117635</v>
      </c>
      <c r="AE150" s="279">
        <v>-0.37289072106070204</v>
      </c>
      <c r="AF150" s="279">
        <v>-0.38705047139302912</v>
      </c>
      <c r="AG150" s="279">
        <v>-0.40183192867585937</v>
      </c>
      <c r="AH150" s="279">
        <v>-0.41726494545611165</v>
      </c>
      <c r="AI150" s="279">
        <v>-0.43338093139925543</v>
      </c>
      <c r="AJ150" s="279">
        <v>-0.45021293998313971</v>
      </c>
      <c r="AK150" s="279">
        <v>-0.46779576024159325</v>
      </c>
      <c r="AL150" s="279">
        <v>-0.48616601386044578</v>
      </c>
      <c r="AM150" s="279">
        <v>-0.50536225794707623</v>
      </c>
      <c r="AN150" s="279">
        <v>-0.52542509381417346</v>
      </c>
      <c r="AO150" s="279">
        <v>-0.54639728213919148</v>
      </c>
      <c r="AP150" s="279">
        <v>-0.56832386488305087</v>
      </c>
      <c r="AQ150" s="279">
        <v>-0.59125229437506921</v>
      </c>
      <c r="AR150" s="279">
        <v>-0.61190719714858333</v>
      </c>
      <c r="AS150" s="279">
        <v>-0.626204570868794</v>
      </c>
      <c r="AT150" s="279">
        <v>-0.64098979999462047</v>
      </c>
      <c r="AU150" s="279">
        <v>-0.65627953898146663</v>
      </c>
      <c r="AV150" s="279">
        <v>-0.67209101132436311</v>
      </c>
      <c r="AW150" s="279">
        <v>-0.68844202903096796</v>
      </c>
      <c r="AX150" s="279">
        <v>-0.70535101276284229</v>
      </c>
      <c r="AY150" s="279">
        <v>-0.72283701266804656</v>
      </c>
      <c r="AZ150" s="279">
        <v>-0.740809260556199</v>
      </c>
      <c r="BA150" s="279">
        <v>-0.75921772081569128</v>
      </c>
      <c r="BB150" s="279">
        <v>-0.77808361516404867</v>
      </c>
    </row>
    <row r="151" spans="1:54" outlineLevel="2">
      <c r="A151" s="425"/>
      <c r="B151" s="135" t="s">
        <v>271</v>
      </c>
      <c r="C151" s="135" t="s">
        <v>449</v>
      </c>
      <c r="D151" s="135" t="s">
        <v>364</v>
      </c>
      <c r="E151" s="279">
        <v>-0.94713579452096186</v>
      </c>
      <c r="F151" s="279">
        <v>-0.97930460925505147</v>
      </c>
      <c r="G151" s="279">
        <v>-1.0125704694502036</v>
      </c>
      <c r="H151" s="279">
        <v>-1.0469707875518666</v>
      </c>
      <c r="I151" s="279">
        <v>-1.0825442518890775</v>
      </c>
      <c r="J151" s="279">
        <v>-1.1193308701867948</v>
      </c>
      <c r="K151" s="279">
        <v>-1.1573720145622057</v>
      </c>
      <c r="L151" s="279">
        <v>-1.1967104680556082</v>
      </c>
      <c r="M151" s="279">
        <v>-1.2039938400435561</v>
      </c>
      <c r="N151" s="279">
        <v>-1.206014745861941</v>
      </c>
      <c r="O151" s="279">
        <v>-1.208104579227449</v>
      </c>
      <c r="P151" s="279">
        <v>-1.2102656913357099</v>
      </c>
      <c r="Q151" s="279">
        <v>-1.2125005136008562</v>
      </c>
      <c r="R151" s="279">
        <v>-1.2128500400858815</v>
      </c>
      <c r="S151" s="279">
        <v>-1.2128878218558889</v>
      </c>
      <c r="T151" s="279">
        <v>-1.2129269048543736</v>
      </c>
      <c r="U151" s="279">
        <v>-1.2129673342525085</v>
      </c>
      <c r="V151" s="279">
        <v>-1.2130091568115164</v>
      </c>
      <c r="W151" s="279">
        <v>-1.2130524209399882</v>
      </c>
      <c r="X151" s="279">
        <v>-1.2130971767533443</v>
      </c>
      <c r="Y151" s="279">
        <v>-1.2131434761355289</v>
      </c>
      <c r="Z151" s="279">
        <v>-1.2131913728030284</v>
      </c>
      <c r="AA151" s="279">
        <v>-1.2132409223713003</v>
      </c>
      <c r="AB151" s="279">
        <v>-1.2132921824237166</v>
      </c>
      <c r="AC151" s="279">
        <v>-12.098738386112952</v>
      </c>
      <c r="AD151" s="279">
        <v>-12.09927908353564</v>
      </c>
      <c r="AE151" s="279">
        <v>-12.09983824497149</v>
      </c>
      <c r="AF151" s="279">
        <v>-12.100416501638625</v>
      </c>
      <c r="AG151" s="279">
        <v>-12.10101450637775</v>
      </c>
      <c r="AH151" s="279">
        <v>-12.101632934395596</v>
      </c>
      <c r="AI151" s="279">
        <v>-12.102272484034</v>
      </c>
      <c r="AJ151" s="279">
        <v>-12.102933877565684</v>
      </c>
      <c r="AK151" s="279">
        <v>-12.10361786201754</v>
      </c>
      <c r="AL151" s="279">
        <v>-12.104325210022488</v>
      </c>
      <c r="AM151" s="279">
        <v>-12.105056720700828</v>
      </c>
      <c r="AN151" s="279">
        <v>-12.105813220572147</v>
      </c>
      <c r="AO151" s="279">
        <v>-12.106595564498923</v>
      </c>
      <c r="AP151" s="279">
        <v>-12.107404636662789</v>
      </c>
      <c r="AQ151" s="279">
        <v>-12.108241351574778</v>
      </c>
      <c r="AR151" s="279">
        <v>-12.109106655120629</v>
      </c>
      <c r="AS151" s="279">
        <v>-12.110001525642424</v>
      </c>
      <c r="AT151" s="279">
        <v>-12.11092697505784</v>
      </c>
      <c r="AU151" s="279">
        <v>-12.111884050018372</v>
      </c>
      <c r="AV151" s="279">
        <v>-12.112873833107823</v>
      </c>
      <c r="AW151" s="279">
        <v>-12.113897444082607</v>
      </c>
      <c r="AX151" s="279">
        <v>-12.114956041155196</v>
      </c>
      <c r="AY151" s="279">
        <v>-12.116050822322418</v>
      </c>
      <c r="AZ151" s="279">
        <v>-12.117183026739992</v>
      </c>
      <c r="BA151" s="279">
        <v>-12.118353936145136</v>
      </c>
      <c r="BB151" s="279">
        <v>-12.11952495869777</v>
      </c>
    </row>
    <row r="152" spans="1:54" outlineLevel="2">
      <c r="A152" s="425"/>
      <c r="B152" s="135" t="s">
        <v>271</v>
      </c>
      <c r="C152" s="135" t="s">
        <v>450</v>
      </c>
      <c r="D152" s="135" t="s">
        <v>364</v>
      </c>
      <c r="E152" s="279">
        <v>-0.19429228588497505</v>
      </c>
      <c r="F152" s="279">
        <v>-0.20129500379269891</v>
      </c>
      <c r="G152" s="279">
        <v>-0.20856176390437051</v>
      </c>
      <c r="H152" s="279">
        <v>-0.21610314303558442</v>
      </c>
      <c r="I152" s="279">
        <v>-0.22393017667603432</v>
      </c>
      <c r="J152" s="279">
        <v>-0.23205438073693441</v>
      </c>
      <c r="K152" s="279">
        <v>-0.24048777442054403</v>
      </c>
      <c r="L152" s="279">
        <v>-0.24924290427377102</v>
      </c>
      <c r="M152" s="279">
        <v>-0.25565062698538688</v>
      </c>
      <c r="N152" s="279">
        <v>-0.26187278899221295</v>
      </c>
      <c r="O152" s="279">
        <v>-0.26834806586284365</v>
      </c>
      <c r="P152" s="279">
        <v>-0.27508763958472221</v>
      </c>
      <c r="Q152" s="279">
        <v>-0.28210323239021179</v>
      </c>
      <c r="R152" s="279">
        <v>-0.28898731517191922</v>
      </c>
      <c r="S152" s="279">
        <v>-0.29608900440812097</v>
      </c>
      <c r="T152" s="279">
        <v>-0.30348824449418732</v>
      </c>
      <c r="U152" s="279">
        <v>-0.31119863274094989</v>
      </c>
      <c r="V152" s="279">
        <v>-0.31923444515268518</v>
      </c>
      <c r="W152" s="279">
        <v>-0.32761067296939472</v>
      </c>
      <c r="X152" s="279">
        <v>-0.33634306129011088</v>
      </c>
      <c r="Y152" s="279">
        <v>-0.34544814990021427</v>
      </c>
      <c r="Z152" s="279">
        <v>-0.35494331643319665</v>
      </c>
      <c r="AA152" s="279">
        <v>-0.36484682200518265</v>
      </c>
      <c r="AB152" s="279">
        <v>-0.37517785946890825</v>
      </c>
      <c r="AC152" s="279">
        <v>-1.3397105469269781</v>
      </c>
      <c r="AD152" s="279">
        <v>-1.3509582117639762</v>
      </c>
      <c r="AE152" s="279">
        <v>-1.3626971026360728</v>
      </c>
      <c r="AF152" s="279">
        <v>-1.3749506799189695</v>
      </c>
      <c r="AG152" s="279">
        <v>-1.3877436220747341</v>
      </c>
      <c r="AH152" s="279">
        <v>-1.4011018932410026</v>
      </c>
      <c r="AI152" s="279">
        <v>-1.4150528147483983</v>
      </c>
      <c r="AJ152" s="279">
        <v>-1.4296251408013008</v>
      </c>
      <c r="AK152" s="279">
        <v>-1.4448491385713886</v>
      </c>
      <c r="AL152" s="279">
        <v>-1.4607566729686046</v>
      </c>
      <c r="AM152" s="279">
        <v>-1.4773812963703172</v>
      </c>
      <c r="AN152" s="279">
        <v>-1.4947583436065881</v>
      </c>
      <c r="AO152" s="279">
        <v>-1.5129250325176495</v>
      </c>
      <c r="AP152" s="279">
        <v>-1.5319205704189855</v>
      </c>
      <c r="AQ152" s="279">
        <v>-1.5517862668299289</v>
      </c>
      <c r="AR152" s="279">
        <v>-1.5696529046659227</v>
      </c>
      <c r="AS152" s="279">
        <v>-1.5819429658632085</v>
      </c>
      <c r="AT152" s="279">
        <v>-1.5946521498794612</v>
      </c>
      <c r="AU152" s="279">
        <v>-1.6077947498849554</v>
      </c>
      <c r="AV152" s="279">
        <v>-1.6213855464839761</v>
      </c>
      <c r="AW152" s="279">
        <v>-1.6354398243375765</v>
      </c>
      <c r="AX152" s="279">
        <v>-1.6499733893532174</v>
      </c>
      <c r="AY152" s="279">
        <v>-1.6650025864606119</v>
      </c>
      <c r="AZ152" s="279">
        <v>-1.680544317993778</v>
      </c>
      <c r="BA152" s="279">
        <v>-1.6966160626999665</v>
      </c>
      <c r="BB152" s="279">
        <v>-1.7128415081893682</v>
      </c>
    </row>
    <row r="153" spans="1:54" outlineLevel="2">
      <c r="A153" s="425"/>
      <c r="B153" s="135" t="s">
        <v>451</v>
      </c>
      <c r="C153" s="135"/>
      <c r="D153" s="135" t="s">
        <v>364</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451</v>
      </c>
      <c r="C154" s="135"/>
      <c r="D154" s="135" t="s">
        <v>364</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355</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444</v>
      </c>
      <c r="C157" s="134" t="s">
        <v>152</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452</v>
      </c>
      <c r="B158" s="135" t="s">
        <v>265</v>
      </c>
      <c r="C158" s="135" t="s">
        <v>370</v>
      </c>
      <c r="D158" s="135" t="s">
        <v>453</v>
      </c>
      <c r="E158" s="326">
        <v>0.34931975539938637</v>
      </c>
      <c r="F158" s="326">
        <v>0.36706934596329055</v>
      </c>
      <c r="G158" s="326">
        <v>0.38578802386648975</v>
      </c>
      <c r="H158" s="326">
        <v>0.40553150643127361</v>
      </c>
      <c r="I158" s="326">
        <v>0.42635882369721007</v>
      </c>
      <c r="J158" s="326">
        <v>0.4483325194201726</v>
      </c>
      <c r="K158" s="326">
        <v>0.47151886441133251</v>
      </c>
      <c r="L158" s="326">
        <v>0.49598808297876612</v>
      </c>
      <c r="M158" s="326">
        <v>0.52172896898269516</v>
      </c>
      <c r="N158" s="326">
        <v>0.5488889647827756</v>
      </c>
      <c r="O158" s="326">
        <v>0.57756520495676889</v>
      </c>
      <c r="P158" s="326">
        <v>0.60784616428669669</v>
      </c>
      <c r="Q158" s="326">
        <v>0.63982562590071057</v>
      </c>
      <c r="R158" s="326">
        <v>0.67358965269079651</v>
      </c>
      <c r="S158" s="326">
        <v>0.70925432952930823</v>
      </c>
      <c r="T158" s="326">
        <v>0.74693350102216804</v>
      </c>
      <c r="U158" s="326">
        <v>0.78674560869870647</v>
      </c>
      <c r="V158" s="326">
        <v>0.82881623292146966</v>
      </c>
      <c r="W158" s="326">
        <v>0.87327852949455265</v>
      </c>
      <c r="X158" s="326">
        <v>0.92027369319787933</v>
      </c>
      <c r="Y158" s="326">
        <v>0.96995144991572968</v>
      </c>
      <c r="Z158" s="326">
        <v>1.0224705791314346</v>
      </c>
      <c r="AA158" s="326">
        <v>1.0779994686702545</v>
      </c>
      <c r="AB158" s="326">
        <v>1.1367167036893748</v>
      </c>
      <c r="AC158" s="326">
        <v>4.0422240805205725</v>
      </c>
      <c r="AD158" s="326">
        <v>4.2038276390917542</v>
      </c>
      <c r="AE158" s="326">
        <v>4.3724943897681063</v>
      </c>
      <c r="AF158" s="326">
        <v>4.5485619241808228</v>
      </c>
      <c r="AG158" s="326">
        <v>4.732385373713238</v>
      </c>
      <c r="AH158" s="326">
        <v>4.9243383832238985</v>
      </c>
      <c r="AI158" s="326">
        <v>5.1248141413798578</v>
      </c>
      <c r="AJ158" s="326">
        <v>5.3342264709891198</v>
      </c>
      <c r="AK158" s="326">
        <v>5.5530109829276935</v>
      </c>
      <c r="AL158" s="326">
        <v>5.7816262974757722</v>
      </c>
      <c r="AM158" s="326">
        <v>6.0205553371102649</v>
      </c>
      <c r="AN158" s="326">
        <v>6.2703066950478883</v>
      </c>
      <c r="AO158" s="326">
        <v>6.5314160840951407</v>
      </c>
      <c r="AP158" s="326">
        <v>6.8044478706398799</v>
      </c>
      <c r="AQ158" s="326">
        <v>7.0899966989146881</v>
      </c>
      <c r="AR158" s="326">
        <v>7.3466939544877441</v>
      </c>
      <c r="AS158" s="326">
        <v>7.5229588876396223</v>
      </c>
      <c r="AT158" s="326">
        <v>7.7052349101165829</v>
      </c>
      <c r="AU158" s="326">
        <v>7.89372701558485</v>
      </c>
      <c r="AV158" s="326">
        <v>8.0886471885239537</v>
      </c>
      <c r="AW158" s="326">
        <v>8.2902146426315007</v>
      </c>
      <c r="AX158" s="326">
        <v>8.4986560673581764</v>
      </c>
      <c r="AY158" s="326">
        <v>8.7142058828502478</v>
      </c>
      <c r="AZ158" s="326">
        <v>8.9371065035862109</v>
      </c>
      <c r="BA158" s="326">
        <v>9.1676086110041926</v>
      </c>
      <c r="BB158" s="326">
        <v>9.4040557322253324</v>
      </c>
    </row>
    <row r="159" spans="1:54" outlineLevel="2">
      <c r="A159" s="425"/>
      <c r="B159" s="135" t="s">
        <v>265</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5"/>
      <c r="B160" s="135" t="s">
        <v>265</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5"/>
      <c r="B161" s="135" t="s">
        <v>268</v>
      </c>
      <c r="C161" s="135" t="s">
        <v>446</v>
      </c>
      <c r="D161" s="135" t="s">
        <v>454</v>
      </c>
      <c r="E161" s="323">
        <v>3.150280371869913E-3</v>
      </c>
      <c r="F161" s="323">
        <v>3.2638233500378914E-3</v>
      </c>
      <c r="G161" s="323">
        <v>3.3816475428133006E-3</v>
      </c>
      <c r="H161" s="323">
        <v>3.5039244440586621E-3</v>
      </c>
      <c r="I161" s="323">
        <v>3.630832984637945E-3</v>
      </c>
      <c r="J161" s="323">
        <v>3.7625598850320819E-3</v>
      </c>
      <c r="K161" s="323">
        <v>3.8993000261484173E-3</v>
      </c>
      <c r="L161" s="323">
        <v>4.041256839328957E-3</v>
      </c>
      <c r="M161" s="323">
        <v>4.1451524880668543E-3</v>
      </c>
      <c r="N161" s="323">
        <v>4.2460394314234404E-3</v>
      </c>
      <c r="O161" s="323">
        <v>4.3510304120743535E-3</v>
      </c>
      <c r="P161" s="323">
        <v>4.4603067362171123E-3</v>
      </c>
      <c r="Q161" s="323">
        <v>4.5740584696505743E-3</v>
      </c>
      <c r="R161" s="323">
        <v>4.6856778824685384E-3</v>
      </c>
      <c r="S161" s="323">
        <v>4.800825594617906E-3</v>
      </c>
      <c r="T161" s="323">
        <v>4.9207978349140946E-3</v>
      </c>
      <c r="U161" s="323">
        <v>5.0458150719219124E-3</v>
      </c>
      <c r="V161" s="323">
        <v>5.1761087786298824E-3</v>
      </c>
      <c r="W161" s="323">
        <v>5.3119220249515263E-3</v>
      </c>
      <c r="X161" s="323">
        <v>5.4535101039686409E-3</v>
      </c>
      <c r="Y161" s="323">
        <v>5.6011411939107629E-3</v>
      </c>
      <c r="Z161" s="323">
        <v>5.7550970579855684E-3</v>
      </c>
      <c r="AA161" s="323">
        <v>5.9156737843029591E-3</v>
      </c>
      <c r="AB161" s="323">
        <v>6.0831825682713279E-3</v>
      </c>
      <c r="AC161" s="323">
        <v>2.1722240904972236E-2</v>
      </c>
      <c r="AD161" s="323">
        <v>2.1904612004287751E-2</v>
      </c>
      <c r="AE161" s="323">
        <v>2.2094947906371797E-2</v>
      </c>
      <c r="AF161" s="323">
        <v>2.2293629000804716E-2</v>
      </c>
      <c r="AG161" s="323">
        <v>2.2501055427377469E-2</v>
      </c>
      <c r="AH161" s="323">
        <v>2.2717648171991761E-2</v>
      </c>
      <c r="AI161" s="323">
        <v>2.2943850226252761E-2</v>
      </c>
      <c r="AJ161" s="323">
        <v>2.3180127814566919E-2</v>
      </c>
      <c r="AK161" s="323">
        <v>2.3426971692789095E-2</v>
      </c>
      <c r="AL161" s="323">
        <v>2.3684898522709989E-2</v>
      </c>
      <c r="AM161" s="323">
        <v>2.3954452326936406E-2</v>
      </c>
      <c r="AN161" s="323">
        <v>2.4236206028994824E-2</v>
      </c>
      <c r="AO161" s="323">
        <v>2.4530763083783221E-2</v>
      </c>
      <c r="AP161" s="323">
        <v>2.4838759203809915E-2</v>
      </c>
      <c r="AQ161" s="323">
        <v>2.5160864186989595E-2</v>
      </c>
      <c r="AR161" s="323">
        <v>2.5450556174654818E-2</v>
      </c>
      <c r="AS161" s="323">
        <v>2.5649828824016778E-2</v>
      </c>
      <c r="AT161" s="323">
        <v>2.5855897185231014E-2</v>
      </c>
      <c r="AU161" s="323">
        <v>2.6068993009617767E-2</v>
      </c>
      <c r="AV161" s="323">
        <v>2.6289355951815679E-2</v>
      </c>
      <c r="AW161" s="323">
        <v>2.6517233839305335E-2</v>
      </c>
      <c r="AX161" s="323">
        <v>2.6752882951124282E-2</v>
      </c>
      <c r="AY161" s="323">
        <v>2.6996568306086946E-2</v>
      </c>
      <c r="AZ161" s="323">
        <v>2.7248563960833593E-2</v>
      </c>
      <c r="BA161" s="323">
        <v>2.7509153318043496E-2</v>
      </c>
      <c r="BB161" s="323">
        <v>2.7772234799726039E-2</v>
      </c>
    </row>
    <row r="162" spans="1:54" outlineLevel="2">
      <c r="A162" s="425"/>
      <c r="B162" s="135" t="s">
        <v>268</v>
      </c>
      <c r="C162" s="135" t="s">
        <v>447</v>
      </c>
      <c r="D162" s="135" t="s">
        <v>455</v>
      </c>
      <c r="E162" s="323">
        <v>7.0006230485998066E-3</v>
      </c>
      <c r="F162" s="323">
        <v>7.2529407778619799E-3</v>
      </c>
      <c r="G162" s="323">
        <v>7.5147723173628897E-3</v>
      </c>
      <c r="H162" s="323">
        <v>7.7864987645748038E-3</v>
      </c>
      <c r="I162" s="323">
        <v>8.0685177436398779E-3</v>
      </c>
      <c r="J162" s="323">
        <v>8.3612441889601829E-3</v>
      </c>
      <c r="K162" s="323">
        <v>8.6651111692187064E-3</v>
      </c>
      <c r="L162" s="323">
        <v>8.9805707540643476E-3</v>
      </c>
      <c r="M162" s="323">
        <v>9.2114499734818993E-3</v>
      </c>
      <c r="N162" s="323">
        <v>9.4356431809409797E-3</v>
      </c>
      <c r="O162" s="323">
        <v>9.6689564712763385E-3</v>
      </c>
      <c r="P162" s="323">
        <v>9.9117927471491368E-3</v>
      </c>
      <c r="Q162" s="323">
        <v>1.0164574377001275E-2</v>
      </c>
      <c r="R162" s="323">
        <v>1.0412617516596752E-2</v>
      </c>
      <c r="S162" s="323">
        <v>1.0668501321373125E-2</v>
      </c>
      <c r="T162" s="323">
        <v>1.0935106299809099E-2</v>
      </c>
      <c r="U162" s="323">
        <v>1.1212922382048693E-2</v>
      </c>
      <c r="V162" s="323">
        <v>1.1502463952510852E-2</v>
      </c>
      <c r="W162" s="323">
        <v>1.1804271166558945E-2</v>
      </c>
      <c r="X162" s="323">
        <v>1.2118911342152535E-2</v>
      </c>
      <c r="Y162" s="323">
        <v>1.2446980430912805E-2</v>
      </c>
      <c r="Z162" s="323">
        <v>1.2789104573301261E-2</v>
      </c>
      <c r="AA162" s="323">
        <v>1.3145941742895465E-2</v>
      </c>
      <c r="AB162" s="323">
        <v>1.3518183485047399E-2</v>
      </c>
      <c r="AC162" s="323">
        <v>4.8271646455493866E-2</v>
      </c>
      <c r="AD162" s="323">
        <v>4.8676915565083891E-2</v>
      </c>
      <c r="AE162" s="323">
        <v>4.9099884236381793E-2</v>
      </c>
      <c r="AF162" s="323">
        <v>4.9541397779566031E-2</v>
      </c>
      <c r="AG162" s="323">
        <v>5.000234539417215E-2</v>
      </c>
      <c r="AH162" s="323">
        <v>5.0483662604426126E-2</v>
      </c>
      <c r="AI162" s="323">
        <v>5.0986333836117247E-2</v>
      </c>
      <c r="AJ162" s="323">
        <v>5.1511395143482054E-2</v>
      </c>
      <c r="AK162" s="323">
        <v>5.2059937095086883E-2</v>
      </c>
      <c r="AL162" s="323">
        <v>5.2633107828244416E-2</v>
      </c>
      <c r="AM162" s="323">
        <v>5.3232116282080938E-2</v>
      </c>
      <c r="AN162" s="323">
        <v>5.3858235619988482E-2</v>
      </c>
      <c r="AO162" s="323">
        <v>5.4512806852851592E-2</v>
      </c>
      <c r="AP162" s="323">
        <v>5.5197242675133151E-2</v>
      </c>
      <c r="AQ162" s="323">
        <v>5.5913031526643536E-2</v>
      </c>
      <c r="AR162" s="323">
        <v>5.6556791499232942E-2</v>
      </c>
      <c r="AS162" s="323">
        <v>5.6999619608926189E-2</v>
      </c>
      <c r="AT162" s="323">
        <v>5.7457549300513375E-2</v>
      </c>
      <c r="AU162" s="323">
        <v>5.7931095576928361E-2</v>
      </c>
      <c r="AV162" s="323">
        <v>5.8420791004034828E-2</v>
      </c>
      <c r="AW162" s="323">
        <v>5.8927186309567406E-2</v>
      </c>
      <c r="AX162" s="323">
        <v>5.945085100249841E-2</v>
      </c>
      <c r="AY162" s="323">
        <v>5.9992374013526556E-2</v>
      </c>
      <c r="AZ162" s="323">
        <v>6.0552364357407976E-2</v>
      </c>
      <c r="BA162" s="323">
        <v>6.1131451817874431E-2</v>
      </c>
      <c r="BB162" s="323">
        <v>6.171607733272453E-2</v>
      </c>
    </row>
    <row r="163" spans="1:54" outlineLevel="2">
      <c r="A163" s="425"/>
      <c r="B163" s="135" t="s">
        <v>268</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268</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451</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451</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451</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451</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451</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456</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457</v>
      </c>
      <c r="B172" s="135" t="s">
        <v>265</v>
      </c>
      <c r="C172" s="135" t="s">
        <v>370</v>
      </c>
      <c r="D172" s="135" t="s">
        <v>364</v>
      </c>
      <c r="E172" s="262">
        <f>-(E$158*'Fixed Data'!$B$25*'Fixed Data'!E$47*'Fixed Data'!$B$24*'Fixed Data'!$B$23+E$158*'Fixed Data'!$B$26)*'Fixed Data'!L44/10^6</f>
        <v>-7.1240089539920601E-2</v>
      </c>
      <c r="F172" s="262">
        <f>-(F$158*'Fixed Data'!$B$25*'Fixed Data'!F$47*'Fixed Data'!$B$24*'Fixed Data'!$B$23+F$158*'Fixed Data'!$B$26)*'Fixed Data'!M44/10^6</f>
        <v>-7.5999930781995614E-2</v>
      </c>
      <c r="G172" s="262">
        <f>-(G$158*'Fixed Data'!$B$25*'Fixed Data'!G$47*'Fixed Data'!$B$24*'Fixed Data'!$B$23+G$158*'Fixed Data'!$B$26)*'Fixed Data'!N44/10^6</f>
        <v>-8.1091921215336454E-2</v>
      </c>
      <c r="H172" s="262">
        <f>-(H$158*'Fixed Data'!$B$25*'Fixed Data'!H$47*'Fixed Data'!$B$24*'Fixed Data'!$B$23+H$158*'Fixed Data'!$B$26)*'Fixed Data'!O44/10^6</f>
        <v>-8.6540065309152148E-2</v>
      </c>
      <c r="I172" s="262">
        <f>-(I$158*'Fixed Data'!$B$25*'Fixed Data'!I$47*'Fixed Data'!$B$24*'Fixed Data'!$B$23+I$158*'Fixed Data'!$B$26)*'Fixed Data'!P44/10^6</f>
        <v>-9.2370148635686086E-2</v>
      </c>
      <c r="J172" s="262">
        <f>-(J$158*'Fixed Data'!$B$25*'Fixed Data'!J$47*'Fixed Data'!$B$24*'Fixed Data'!$B$23+J$158*'Fixed Data'!$B$26)*'Fixed Data'!Q44/10^6</f>
        <v>-9.8609872650107025E-2</v>
      </c>
      <c r="K172" s="262">
        <f>-(K$158*'Fixed Data'!$B$25*'Fixed Data'!K$47*'Fixed Data'!$B$24*'Fixed Data'!$B$23+K$158*'Fixed Data'!$B$26)*'Fixed Data'!R44/10^6</f>
        <v>-0.10528899947759914</v>
      </c>
      <c r="L172" s="262">
        <f>-(L$158*'Fixed Data'!$B$25*'Fixed Data'!L$47*'Fixed Data'!$B$24*'Fixed Data'!$B$23+L$158*'Fixed Data'!$B$26)*'Fixed Data'!S44/10^6</f>
        <v>-0.1124395082494713</v>
      </c>
      <c r="M172" s="262">
        <f>-(M$158*'Fixed Data'!$B$25*'Fixed Data'!M$47*'Fixed Data'!$B$24*'Fixed Data'!$B$23+M$158*'Fixed Data'!$B$26)*'Fixed Data'!T44/10^6</f>
        <v>-0.12007605657974542</v>
      </c>
      <c r="N172" s="262">
        <f>-(N$158*'Fixed Data'!$B$25*'Fixed Data'!N$47*'Fixed Data'!$B$24*'Fixed Data'!$B$23+N$158*'Fixed Data'!$B$26)*'Fixed Data'!U44/10^6</f>
        <v>-0.12825069706601788</v>
      </c>
      <c r="O172" s="262">
        <f>-(O$158*'Fixed Data'!$B$25*'Fixed Data'!O$47*'Fixed Data'!$B$24*'Fixed Data'!$B$23+O$158*'Fixed Data'!$B$26)*'Fixed Data'!V44/10^6</f>
        <v>-0.13700613841230216</v>
      </c>
      <c r="P172" s="262">
        <f>-(P$158*'Fixed Data'!$B$25*'Fixed Data'!P$47*'Fixed Data'!$B$24*'Fixed Data'!$B$23+P$158*'Fixed Data'!$B$26)*'Fixed Data'!W44/10^6</f>
        <v>-0.14638495855141243</v>
      </c>
      <c r="Q172" s="262">
        <f>-(Q$158*'Fixed Data'!$B$25*'Fixed Data'!Q$47*'Fixed Data'!$B$24*'Fixed Data'!$B$23+Q$158*'Fixed Data'!$B$26)*'Fixed Data'!X44/10^6</f>
        <v>-0.15643292769480824</v>
      </c>
      <c r="R172" s="262">
        <f>-(R$158*'Fixed Data'!$B$25*'Fixed Data'!R$47*'Fixed Data'!$B$24*'Fixed Data'!$B$23+R$158*'Fixed Data'!$B$26)*'Fixed Data'!Y44/10^6</f>
        <v>-0.16719593712838579</v>
      </c>
      <c r="S172" s="262">
        <f>-(S$158*'Fixed Data'!$B$25*'Fixed Data'!S$47*'Fixed Data'!$B$24*'Fixed Data'!$B$23+S$158*'Fixed Data'!$B$26)*'Fixed Data'!Z44/10^6</f>
        <v>-0.17868921895038159</v>
      </c>
      <c r="T172" s="262">
        <f>-(T$158*'Fixed Data'!$B$25*'Fixed Data'!T$47*'Fixed Data'!$B$24*'Fixed Data'!$B$23+T$158*'Fixed Data'!$B$26)*'Fixed Data'!AA44/10^6</f>
        <v>-0.19100482397825819</v>
      </c>
      <c r="U172" s="262">
        <f>-(U$158*'Fixed Data'!$B$25*'Fixed Data'!U$47*'Fixed Data'!$B$24*'Fixed Data'!$B$23+U$158*'Fixed Data'!$B$26)*'Fixed Data'!AB44/10^6</f>
        <v>-0.20420330504163983</v>
      </c>
      <c r="V172" s="262">
        <f>-(V$158*'Fixed Data'!$B$25*'Fixed Data'!V$47*'Fixed Data'!$B$24*'Fixed Data'!$B$23+V$158*'Fixed Data'!$B$26)*'Fixed Data'!AC44/10^6</f>
        <v>-0.21834976567447073</v>
      </c>
      <c r="W172" s="262">
        <f>-(W$158*'Fixed Data'!$B$25*'Fixed Data'!W$47*'Fixed Data'!$B$24*'Fixed Data'!$B$23+W$158*'Fixed Data'!$B$26)*'Fixed Data'!AD44/10^6</f>
        <v>-0.23351420614878307</v>
      </c>
      <c r="X172" s="262">
        <f>-(X$158*'Fixed Data'!$B$25*'Fixed Data'!X$47*'Fixed Data'!$B$24*'Fixed Data'!$B$23+X$158*'Fixed Data'!$B$26)*'Fixed Data'!AE44/10^6</f>
        <v>-0.24977189779986511</v>
      </c>
      <c r="Y172" s="262">
        <f>-(Y$158*'Fixed Data'!$B$25*'Fixed Data'!Y$47*'Fixed Data'!$B$24*'Fixed Data'!$B$23+Y$158*'Fixed Data'!$B$26)*'Fixed Data'!AF44/10^6</f>
        <v>-0.26720378456643346</v>
      </c>
      <c r="Z172" s="262">
        <f>-(Z$158*'Fixed Data'!$B$25*'Fixed Data'!Z$47*'Fixed Data'!$B$24*'Fixed Data'!$B$23+Z$158*'Fixed Data'!$B$26)*'Fixed Data'!AG44/10^6</f>
        <v>-0.28589691630347797</v>
      </c>
      <c r="AA172" s="262">
        <f>-(AA$158*'Fixed Data'!$B$25*'Fixed Data'!AA$47*'Fixed Data'!$B$24*'Fixed Data'!$B$23+AA$158*'Fixed Data'!$B$26)*'Fixed Data'!AH44/10^6</f>
        <v>-0.30594491520640676</v>
      </c>
      <c r="AB172" s="262">
        <f>-(AB$158*'Fixed Data'!$B$25*'Fixed Data'!AB$47*'Fixed Data'!$B$24*'Fixed Data'!$B$23+AB$158*'Fixed Data'!$B$26)*'Fixed Data'!AI44/10^6</f>
        <v>-0.32744847864800447</v>
      </c>
      <c r="AC172" s="262">
        <f>-(AC$158*'Fixed Data'!$B$25*'Fixed Data'!AC$47*'Fixed Data'!$B$24*'Fixed Data'!$B$23+AC$158*'Fixed Data'!$B$26)*'Fixed Data'!AJ44/10^6</f>
        <v>-1.1811302629080238</v>
      </c>
      <c r="AD172" s="262">
        <f>-(AD$158*'Fixed Data'!$B$25*'Fixed Data'!AD$47*'Fixed Data'!$B$24*'Fixed Data'!$B$23+AD$158*'Fixed Data'!$B$26)*'Fixed Data'!AK44/10^6</f>
        <v>-1.2458724554726208</v>
      </c>
      <c r="AE172" s="262">
        <f>-(AE$158*'Fixed Data'!$B$25*'Fixed Data'!AE$47*'Fixed Data'!$B$24*'Fixed Data'!$B$23+AE$158*'Fixed Data'!$B$26)*'Fixed Data'!AL44/10^6</f>
        <v>-1.3141532199063108</v>
      </c>
      <c r="AF172" s="262">
        <f>-(AF$158*'Fixed Data'!$B$25*'Fixed Data'!AF$47*'Fixed Data'!$B$24*'Fixed Data'!$B$23+AF$158*'Fixed Data'!$B$26)*'Fixed Data'!AM44/10^6</f>
        <v>-1.3861077840567249</v>
      </c>
      <c r="AG172" s="262">
        <f>-(AG$158*'Fixed Data'!$B$25*'Fixed Data'!AG$47*'Fixed Data'!$B$24*'Fixed Data'!$B$23+AG$158*'Fixed Data'!$B$26)*'Fixed Data'!AN44/10^6</f>
        <v>-1.4619011729630287</v>
      </c>
      <c r="AH172" s="262">
        <f>-(AH$158*'Fixed Data'!$B$25*'Fixed Data'!AH$47*'Fixed Data'!$B$24*'Fixed Data'!$B$23+AH$158*'Fixed Data'!$B$26)*'Fixed Data'!AO44/10^6</f>
        <v>-1.5417454766941343</v>
      </c>
      <c r="AI172" s="262">
        <f>-(AI$158*'Fixed Data'!$B$25*'Fixed Data'!AI$47*'Fixed Data'!$B$24*'Fixed Data'!$B$23+AI$158*'Fixed Data'!$B$26)*'Fixed Data'!AP44/10^6</f>
        <v>-1.6259295638945757</v>
      </c>
      <c r="AJ172" s="262">
        <f>-(AJ$158*'Fixed Data'!$B$25*'Fixed Data'!AJ$47*'Fixed Data'!$B$24*'Fixed Data'!$B$23+AJ$158*'Fixed Data'!$B$26)*'Fixed Data'!AQ44/10^6</f>
        <v>-1.7146643064225682</v>
      </c>
      <c r="AK172" s="262">
        <f>-(AK$158*'Fixed Data'!$B$25*'Fixed Data'!AK$47*'Fixed Data'!$B$24*'Fixed Data'!$B$23+AK$158*'Fixed Data'!$B$26)*'Fixed Data'!AR44/10^6</f>
        <v>-1.808194226791155</v>
      </c>
      <c r="AL172" s="262">
        <f>-(AL$158*'Fixed Data'!$B$25*'Fixed Data'!AL$47*'Fixed Data'!$B$24*'Fixed Data'!$B$23+AL$158*'Fixed Data'!$B$26)*'Fixed Data'!AS44/10^6</f>
        <v>-1.9067904215377098</v>
      </c>
      <c r="AM172" s="262">
        <f>-(AM$158*'Fixed Data'!$B$25*'Fixed Data'!AM$47*'Fixed Data'!$B$24*'Fixed Data'!$B$23+AM$158*'Fixed Data'!$B$26)*'Fixed Data'!AT44/10^6</f>
        <v>-2.0107433558892565</v>
      </c>
      <c r="AN172" s="262">
        <f>-(AN$158*'Fixed Data'!$B$25*'Fixed Data'!AN$47*'Fixed Data'!$B$24*'Fixed Data'!$B$23+AN$158*'Fixed Data'!$B$26)*'Fixed Data'!AU44/10^6</f>
        <v>-2.1203561462192679</v>
      </c>
      <c r="AO172" s="262">
        <f>-(AO$158*'Fixed Data'!$B$25*'Fixed Data'!AO$47*'Fixed Data'!$B$24*'Fixed Data'!$B$23+AO$158*'Fixed Data'!$B$26)*'Fixed Data'!AV44/10^6</f>
        <v>-2.2359427100351952</v>
      </c>
      <c r="AP172" s="262">
        <f>-(AP$158*'Fixed Data'!$B$25*'Fixed Data'!AP$47*'Fixed Data'!$B$24*'Fixed Data'!$B$23+AP$158*'Fixed Data'!$B$26)*'Fixed Data'!AW44/10^6</f>
        <v>-2.3578414019865086</v>
      </c>
      <c r="AQ172" s="262">
        <f>-(AQ$158*'Fixed Data'!$B$25*'Fixed Data'!AQ$47*'Fixed Data'!$B$24*'Fixed Data'!$B$23+AQ$158*'Fixed Data'!$B$26)*'Fixed Data'!AX44/10^6</f>
        <v>-2.4864115450999607</v>
      </c>
      <c r="AR172" s="262">
        <f>-(AR$158*'Fixed Data'!$B$25*'Fixed Data'!AR$47*'Fixed Data'!$B$24*'Fixed Data'!$B$23+AR$158*'Fixed Data'!$B$26)*'Fixed Data'!AY44/10^6</f>
        <v>-2.607129863208379</v>
      </c>
      <c r="AS172" s="262">
        <f>-(AS$158*'Fixed Data'!$B$25*'Fixed Data'!AS$47*'Fixed Data'!$B$24*'Fixed Data'!$B$23+AS$158*'Fixed Data'!$B$26)*'Fixed Data'!AZ44/10^6</f>
        <v>-2.7011141206698577</v>
      </c>
      <c r="AT172" s="262">
        <f>-(AT$158*'Fixed Data'!$B$25*'Fixed Data'!AT$47*'Fixed Data'!$B$24*'Fixed Data'!$B$23+AT$158*'Fixed Data'!$B$26)*'Fixed Data'!BA44/10^6</f>
        <v>-2.7987543808540503</v>
      </c>
      <c r="AU172" s="262">
        <f>-(AU$158*'Fixed Data'!$B$25*'Fixed Data'!AU$47*'Fixed Data'!$B$24*'Fixed Data'!$B$23+AU$158*'Fixed Data'!$B$26)*'Fixed Data'!BB44/10^6</f>
        <v>-2.9002016501641403</v>
      </c>
      <c r="AV172" s="262">
        <f>-(AV$158*'Fixed Data'!$B$25*'Fixed Data'!AV$47*'Fixed Data'!$B$24*'Fixed Data'!$B$23+AV$158*'Fixed Data'!$B$26)*'Fixed Data'!BC44/10^6</f>
        <v>-3.0056127332448854</v>
      </c>
      <c r="AW172" s="262">
        <f>-(AW$158*'Fixed Data'!$B$25*'Fixed Data'!AW$47*'Fixed Data'!$B$24*'Fixed Data'!$B$23+AW$158*'Fixed Data'!$B$26)*'Fixed Data'!BD44/10^6</f>
        <v>-3.1151504849475149</v>
      </c>
      <c r="AX172" s="262">
        <f>-(AX$158*'Fixed Data'!$B$25*'Fixed Data'!AX$47*'Fixed Data'!$B$24*'Fixed Data'!$B$23+AX$158*'Fixed Data'!$B$26)*'Fixed Data'!BE44/10^6</f>
        <v>-3.2289842797927801</v>
      </c>
      <c r="AY172" s="262">
        <f>-(AY$158*'Fixed Data'!$B$25*'Fixed Data'!AY$47*'Fixed Data'!$B$24*'Fixed Data'!$B$23+AY$158*'Fixed Data'!$B$26)*'Fixed Data'!BF44/10^6</f>
        <v>-3.3472903516074206</v>
      </c>
      <c r="AZ172" s="262">
        <f>-(AZ$158*'Fixed Data'!$B$25*'Fixed Data'!AZ$47*'Fixed Data'!$B$24*'Fixed Data'!$B$23+AZ$158*'Fixed Data'!$B$26)*'Fixed Data'!BG44/10^6</f>
        <v>-3.470251976172662</v>
      </c>
      <c r="BA172" s="262">
        <f>-(BA$158*'Fixed Data'!$B$25*'Fixed Data'!BA$47*'Fixed Data'!$B$24*'Fixed Data'!$B$23+BA$158*'Fixed Data'!$B$26)*'Fixed Data'!BH44/10^6</f>
        <v>-3.5980596677620627</v>
      </c>
      <c r="BB172" s="262">
        <f>-(BB$158*'Fixed Data'!$B$25*'Fixed Data'!BB$47*'Fixed Data'!$B$24*'Fixed Data'!$B$23+BB$158*'Fixed Data'!$B$26)*'Fixed Data'!BI44/10^6</f>
        <v>-3.7301516452858881</v>
      </c>
    </row>
    <row r="173" spans="1:54" outlineLevel="2">
      <c r="A173" s="425"/>
      <c r="B173" s="135" t="s">
        <v>265</v>
      </c>
      <c r="C173" s="135"/>
      <c r="D173" s="135" t="s">
        <v>364</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265</v>
      </c>
      <c r="C174" s="135"/>
      <c r="D174" s="135" t="s">
        <v>364</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458</v>
      </c>
      <c r="B176" s="135" t="s">
        <v>265</v>
      </c>
      <c r="C176" s="135" t="s">
        <v>370</v>
      </c>
      <c r="D176" s="135" t="s">
        <v>364</v>
      </c>
      <c r="E176" s="262">
        <f>-(E$158*'Fixed Data'!$B$25*'Fixed Data'!E$47*'Fixed Data'!$B$24*'Fixed Data'!$B$23+E$158*'Fixed Data'!$B$26)*'Fixed Data'!L46/10^6</f>
        <v>-0.21372026856913723</v>
      </c>
      <c r="F176" s="262">
        <f>-(F$158*'Fixed Data'!$B$25*'Fixed Data'!F$47*'Fixed Data'!$B$24*'Fixed Data'!$B$23+F$158*'Fixed Data'!$B$26)*'Fixed Data'!M46/10^6</f>
        <v>-0.22799979229278994</v>
      </c>
      <c r="G176" s="262">
        <f>-(G$158*'Fixed Data'!$B$25*'Fixed Data'!G$47*'Fixed Data'!$B$24*'Fixed Data'!$B$23+G$158*'Fixed Data'!$B$26)*'Fixed Data'!N46/10^6</f>
        <v>-0.24327576364600939</v>
      </c>
      <c r="H176" s="262">
        <f>-(H$158*'Fixed Data'!$B$25*'Fixed Data'!H$47*'Fixed Data'!$B$24*'Fixed Data'!$B$23+H$158*'Fixed Data'!$B$26)*'Fixed Data'!O46/10^6</f>
        <v>-0.25962019592745644</v>
      </c>
      <c r="I176" s="262">
        <f>-(I$158*'Fixed Data'!$B$25*'Fixed Data'!I$47*'Fixed Data'!$B$24*'Fixed Data'!$B$23+I$158*'Fixed Data'!$B$26)*'Fixed Data'!P46/10^6</f>
        <v>-0.27711044590705819</v>
      </c>
      <c r="J176" s="262">
        <f>-(J$158*'Fixed Data'!$B$25*'Fixed Data'!J$47*'Fixed Data'!$B$24*'Fixed Data'!$B$23+J$158*'Fixed Data'!$B$26)*'Fixed Data'!Q46/10^6</f>
        <v>-0.29582961788534723</v>
      </c>
      <c r="K176" s="262">
        <f>-(K$158*'Fixed Data'!$B$25*'Fixed Data'!K$47*'Fixed Data'!$B$24*'Fixed Data'!$B$23+K$158*'Fixed Data'!$B$26)*'Fixed Data'!R46/10^6</f>
        <v>-0.31586699843279742</v>
      </c>
      <c r="L176" s="262">
        <f>-(L$158*'Fixed Data'!$B$25*'Fixed Data'!L$47*'Fixed Data'!$B$24*'Fixed Data'!$B$23+L$158*'Fixed Data'!$B$26)*'Fixed Data'!S46/10^6</f>
        <v>-0.33731852474841384</v>
      </c>
      <c r="M176" s="262">
        <f>-(M$158*'Fixed Data'!$B$25*'Fixed Data'!M$47*'Fixed Data'!$B$24*'Fixed Data'!$B$23+M$158*'Fixed Data'!$B$26)*'Fixed Data'!T46/10^6</f>
        <v>-0.36022816966362559</v>
      </c>
      <c r="N176" s="262">
        <f>-(N$158*'Fixed Data'!$B$25*'Fixed Data'!N$47*'Fixed Data'!$B$24*'Fixed Data'!$B$23+N$158*'Fixed Data'!$B$26)*'Fixed Data'!U46/10^6</f>
        <v>-0.38475209111850678</v>
      </c>
      <c r="O176" s="262">
        <f>-(O$158*'Fixed Data'!$B$25*'Fixed Data'!O$47*'Fixed Data'!$B$24*'Fixed Data'!$B$23+O$158*'Fixed Data'!$B$26)*'Fixed Data'!V46/10^6</f>
        <v>-0.41101841523690652</v>
      </c>
      <c r="P176" s="262">
        <f>-(P$158*'Fixed Data'!$B$25*'Fixed Data'!P$47*'Fixed Data'!$B$24*'Fixed Data'!$B$23+P$158*'Fixed Data'!$B$26)*'Fixed Data'!W46/10^6</f>
        <v>-0.43915487574232825</v>
      </c>
      <c r="Q176" s="262">
        <f>-(Q$158*'Fixed Data'!$B$25*'Fixed Data'!Q$47*'Fixed Data'!$B$24*'Fixed Data'!$B$23+Q$158*'Fixed Data'!$B$26)*'Fixed Data'!X46/10^6</f>
        <v>-0.46929878308442474</v>
      </c>
      <c r="R176" s="262">
        <f>-(R$158*'Fixed Data'!$B$25*'Fixed Data'!R$47*'Fixed Data'!$B$24*'Fixed Data'!$B$23+R$158*'Fixed Data'!$B$26)*'Fixed Data'!Y46/10^6</f>
        <v>-0.50158781138515729</v>
      </c>
      <c r="S176" s="262">
        <f>-(S$158*'Fixed Data'!$B$25*'Fixed Data'!S$47*'Fixed Data'!$B$24*'Fixed Data'!$B$23+S$158*'Fixed Data'!$B$26)*'Fixed Data'!Z46/10^6</f>
        <v>-0.53606765674835721</v>
      </c>
      <c r="T176" s="262">
        <f>-(T$158*'Fixed Data'!$B$25*'Fixed Data'!T$47*'Fixed Data'!$B$24*'Fixed Data'!$B$23+T$158*'Fixed Data'!$B$26)*'Fixed Data'!AA46/10^6</f>
        <v>-0.57301447182652643</v>
      </c>
      <c r="U176" s="262">
        <f>-(U$158*'Fixed Data'!$B$25*'Fixed Data'!U$47*'Fixed Data'!$B$24*'Fixed Data'!$B$23+U$158*'Fixed Data'!$B$26)*'Fixed Data'!AB46/10^6</f>
        <v>-0.61260991523893726</v>
      </c>
      <c r="V176" s="262">
        <f>-(V$158*'Fixed Data'!$B$25*'Fixed Data'!V$47*'Fixed Data'!$B$24*'Fixed Data'!$B$23+V$158*'Fixed Data'!$B$26)*'Fixed Data'!AC46/10^6</f>
        <v>-0.65504929690329738</v>
      </c>
      <c r="W176" s="262">
        <f>-(W$158*'Fixed Data'!$B$25*'Fixed Data'!W$47*'Fixed Data'!$B$24*'Fixed Data'!$B$23+W$158*'Fixed Data'!$B$26)*'Fixed Data'!AD46/10^6</f>
        <v>-0.70054261844634924</v>
      </c>
      <c r="X176" s="262">
        <f>-(X$158*'Fixed Data'!$B$25*'Fixed Data'!X$47*'Fixed Data'!$B$24*'Fixed Data'!$B$23+X$158*'Fixed Data'!$B$26)*'Fixed Data'!AE46/10^6</f>
        <v>-0.74931569339959525</v>
      </c>
      <c r="Y176" s="262">
        <f>-(Y$158*'Fixed Data'!$B$25*'Fixed Data'!Y$47*'Fixed Data'!$B$24*'Fixed Data'!$B$23+Y$158*'Fixed Data'!$B$26)*'Fixed Data'!AF46/10^6</f>
        <v>-0.80161135369930037</v>
      </c>
      <c r="Z176" s="262">
        <f>-(Z$158*'Fixed Data'!$B$25*'Fixed Data'!Z$47*'Fixed Data'!$B$24*'Fixed Data'!$B$23+Z$158*'Fixed Data'!$B$26)*'Fixed Data'!AG46/10^6</f>
        <v>-0.85769074876225415</v>
      </c>
      <c r="AA176" s="262">
        <f>-(AA$158*'Fixed Data'!$B$25*'Fixed Data'!AA$47*'Fixed Data'!$B$24*'Fixed Data'!$B$23+AA$158*'Fixed Data'!$B$26)*'Fixed Data'!AH46/10^6</f>
        <v>-0.91783474577544755</v>
      </c>
      <c r="AB176" s="262">
        <f>-(AB$158*'Fixed Data'!$B$25*'Fixed Data'!AB$47*'Fixed Data'!$B$24*'Fixed Data'!$B$23+AB$158*'Fixed Data'!$B$26)*'Fixed Data'!AI46/10^6</f>
        <v>-0.98234543594401325</v>
      </c>
      <c r="AC176" s="262">
        <f>-(AC$158*'Fixed Data'!$B$25*'Fixed Data'!AC$47*'Fixed Data'!$B$24*'Fixed Data'!$B$23+AC$158*'Fixed Data'!$B$26)*'Fixed Data'!AJ46/10^6</f>
        <v>-3.5433907887575464</v>
      </c>
      <c r="AD176" s="262">
        <f>-(AD$158*'Fixed Data'!$B$25*'Fixed Data'!AD$47*'Fixed Data'!$B$24*'Fixed Data'!$B$23+AD$158*'Fixed Data'!$B$26)*'Fixed Data'!AK46/10^6</f>
        <v>-3.7376173664924623</v>
      </c>
      <c r="AE176" s="262">
        <f>-(AE$158*'Fixed Data'!$B$25*'Fixed Data'!AE$47*'Fixed Data'!$B$24*'Fixed Data'!$B$23+AE$158*'Fixed Data'!$B$26)*'Fixed Data'!AL46/10^6</f>
        <v>-3.9424596598469237</v>
      </c>
      <c r="AF176" s="262">
        <f>-(AF$158*'Fixed Data'!$B$25*'Fixed Data'!AF$47*'Fixed Data'!$B$24*'Fixed Data'!$B$23+AF$158*'Fixed Data'!$B$26)*'Fixed Data'!AM46/10^6</f>
        <v>-4.1583233523680034</v>
      </c>
      <c r="AG176" s="262">
        <f>-(AG$158*'Fixed Data'!$B$25*'Fixed Data'!AG$47*'Fixed Data'!$B$24*'Fixed Data'!$B$23+AG$158*'Fixed Data'!$B$26)*'Fixed Data'!AN46/10^6</f>
        <v>-4.3857035190394908</v>
      </c>
      <c r="AH176" s="262">
        <f>-(AH$158*'Fixed Data'!$B$25*'Fixed Data'!AH$47*'Fixed Data'!$B$24*'Fixed Data'!$B$23+AH$158*'Fixed Data'!$B$26)*'Fixed Data'!AO46/10^6</f>
        <v>-4.6252364302777487</v>
      </c>
      <c r="AI176" s="262">
        <f>-(AI$158*'Fixed Data'!$B$25*'Fixed Data'!AI$47*'Fixed Data'!$B$24*'Fixed Data'!$B$23+AI$158*'Fixed Data'!$B$26)*'Fixed Data'!AP46/10^6</f>
        <v>-4.877788691918254</v>
      </c>
      <c r="AJ176" s="262">
        <f>-(AJ$158*'Fixed Data'!$B$25*'Fixed Data'!AJ$47*'Fixed Data'!$B$24*'Fixed Data'!$B$23+AJ$158*'Fixed Data'!$B$26)*'Fixed Data'!AQ46/10^6</f>
        <v>-5.1439929195361342</v>
      </c>
      <c r="AK176" s="262">
        <f>-(AK$158*'Fixed Data'!$B$25*'Fixed Data'!AK$47*'Fixed Data'!$B$24*'Fixed Data'!$B$23+AK$158*'Fixed Data'!$B$26)*'Fixed Data'!AR46/10^6</f>
        <v>-5.4245826806719339</v>
      </c>
      <c r="AL176" s="262">
        <f>-(AL$158*'Fixed Data'!$B$25*'Fixed Data'!AL$47*'Fixed Data'!$B$24*'Fixed Data'!$B$23+AL$158*'Fixed Data'!$B$26)*'Fixed Data'!AS46/10^6</f>
        <v>-5.7203712649425507</v>
      </c>
      <c r="AM176" s="262">
        <f>-(AM$158*'Fixed Data'!$B$25*'Fixed Data'!AM$47*'Fixed Data'!$B$24*'Fixed Data'!$B$23+AM$158*'Fixed Data'!$B$26)*'Fixed Data'!AT46/10^6</f>
        <v>-6.0322300680405236</v>
      </c>
      <c r="AN176" s="262">
        <f>-(AN$158*'Fixed Data'!$B$25*'Fixed Data'!AN$47*'Fixed Data'!$B$24*'Fixed Data'!$B$23+AN$158*'Fixed Data'!$B$26)*'Fixed Data'!AU46/10^6</f>
        <v>-6.3610684390725876</v>
      </c>
      <c r="AO176" s="262">
        <f>-(AO$158*'Fixed Data'!$B$25*'Fixed Data'!AO$47*'Fixed Data'!$B$24*'Fixed Data'!$B$23+AO$158*'Fixed Data'!$B$26)*'Fixed Data'!AV46/10^6</f>
        <v>-6.7078281305637573</v>
      </c>
      <c r="AP176" s="262">
        <f>-(AP$158*'Fixed Data'!$B$25*'Fixed Data'!AP$47*'Fixed Data'!$B$24*'Fixed Data'!$B$23+AP$158*'Fixed Data'!$B$26)*'Fixed Data'!AW46/10^6</f>
        <v>-7.0735242064643158</v>
      </c>
      <c r="AQ176" s="262">
        <f>-(AQ$158*'Fixed Data'!$B$25*'Fixed Data'!AQ$47*'Fixed Data'!$B$24*'Fixed Data'!$B$23+AQ$158*'Fixed Data'!$B$26)*'Fixed Data'!AX46/10^6</f>
        <v>-7.4592346358554176</v>
      </c>
      <c r="AR176" s="262">
        <f>-(AR$158*'Fixed Data'!$B$25*'Fixed Data'!AR$47*'Fixed Data'!$B$24*'Fixed Data'!$B$23+AR$158*'Fixed Data'!$B$26)*'Fixed Data'!AY46/10^6</f>
        <v>-7.8213895902317896</v>
      </c>
      <c r="AS176" s="262">
        <f>-(AS$158*'Fixed Data'!$B$25*'Fixed Data'!AS$47*'Fixed Data'!$B$24*'Fixed Data'!$B$23+AS$158*'Fixed Data'!$B$26)*'Fixed Data'!AZ46/10^6</f>
        <v>-8.1033423626617225</v>
      </c>
      <c r="AT176" s="262">
        <f>-(AT$158*'Fixed Data'!$B$25*'Fixed Data'!AT$47*'Fixed Data'!$B$24*'Fixed Data'!$B$23+AT$158*'Fixed Data'!$B$26)*'Fixed Data'!BA46/10^6</f>
        <v>-8.396263143261832</v>
      </c>
      <c r="AU176" s="262">
        <f>-(AU$158*'Fixed Data'!$B$25*'Fixed Data'!AU$47*'Fixed Data'!$B$24*'Fixed Data'!$B$23+AU$158*'Fixed Data'!$B$26)*'Fixed Data'!BB46/10^6</f>
        <v>-8.7006049512419246</v>
      </c>
      <c r="AV176" s="262">
        <f>-(AV$158*'Fixed Data'!$B$25*'Fixed Data'!AV$47*'Fixed Data'!$B$24*'Fixed Data'!$B$23+AV$158*'Fixed Data'!$B$26)*'Fixed Data'!BC46/10^6</f>
        <v>-9.01683820053624</v>
      </c>
      <c r="AW176" s="262">
        <f>-(AW$158*'Fixed Data'!$B$25*'Fixed Data'!AW$47*'Fixed Data'!$B$24*'Fixed Data'!$B$23+AW$158*'Fixed Data'!$B$26)*'Fixed Data'!BD46/10^6</f>
        <v>-9.3454514556984414</v>
      </c>
      <c r="AX176" s="262">
        <f>-(AX$158*'Fixed Data'!$B$25*'Fixed Data'!AX$47*'Fixed Data'!$B$24*'Fixed Data'!$B$23+AX$158*'Fixed Data'!$B$26)*'Fixed Data'!BE46/10^6</f>
        <v>-9.6869528402908962</v>
      </c>
      <c r="AY176" s="262">
        <f>-(AY$158*'Fixed Data'!$B$25*'Fixed Data'!AY$47*'Fixed Data'!$B$24*'Fixed Data'!$B$23+AY$158*'Fixed Data'!$B$26)*'Fixed Data'!BF46/10^6</f>
        <v>-10.04187105579404</v>
      </c>
      <c r="AZ176" s="262">
        <f>-(AZ$158*'Fixed Data'!$B$25*'Fixed Data'!AZ$47*'Fixed Data'!$B$24*'Fixed Data'!$B$23+AZ$158*'Fixed Data'!$B$26)*'Fixed Data'!BG46/10^6</f>
        <v>-10.410755929551639</v>
      </c>
      <c r="BA176" s="262">
        <f>-(BA$158*'Fixed Data'!$B$25*'Fixed Data'!BA$47*'Fixed Data'!$B$24*'Fixed Data'!$B$23+BA$158*'Fixed Data'!$B$26)*'Fixed Data'!BH46/10^6</f>
        <v>-10.794179004384464</v>
      </c>
      <c r="BB176" s="262">
        <f>-(BB$158*'Fixed Data'!$B$25*'Fixed Data'!BB$47*'Fixed Data'!$B$24*'Fixed Data'!$B$23+BB$158*'Fixed Data'!$B$26)*'Fixed Data'!BI46/10^6</f>
        <v>-11.190454937023196</v>
      </c>
    </row>
    <row r="177" spans="1:54" outlineLevel="2">
      <c r="A177" s="425"/>
      <c r="B177" s="135" t="s">
        <v>265</v>
      </c>
      <c r="C177" s="135"/>
      <c r="D177" s="135" t="s">
        <v>364</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265</v>
      </c>
      <c r="C178" s="135"/>
      <c r="D178" s="135" t="s">
        <v>364</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459</v>
      </c>
      <c r="B182" s="19"/>
      <c r="C182" s="19"/>
      <c r="D182" s="19"/>
      <c r="E182" s="15"/>
    </row>
    <row r="183" spans="1:54" ht="15" outlineLevel="1">
      <c r="A183" s="12"/>
      <c r="B183" s="19"/>
      <c r="C183" s="19"/>
      <c r="D183" s="19"/>
      <c r="E183" s="15"/>
    </row>
    <row r="184" spans="1:54" s="4" customFormat="1" outlineLevel="1">
      <c r="A184" s="4" t="s">
        <v>460</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461</v>
      </c>
      <c r="B186" s="150" t="s">
        <v>462</v>
      </c>
      <c r="C186" s="6" t="s">
        <v>463</v>
      </c>
      <c r="D186" s="10" t="s">
        <v>375</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464</v>
      </c>
      <c r="C187" s="6" t="s">
        <v>465</v>
      </c>
      <c r="D187" s="10" t="s">
        <v>375</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466</v>
      </c>
      <c r="B190" s="150" t="s">
        <v>325</v>
      </c>
      <c r="C190" s="19"/>
      <c r="D190" s="135" t="s">
        <v>364</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25"/>
      <c r="B191" s="150" t="s">
        <v>467</v>
      </c>
      <c r="C191" s="19"/>
      <c r="D191" s="135" t="s">
        <v>364</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25"/>
      <c r="B192" s="150" t="s">
        <v>369</v>
      </c>
      <c r="C192" s="19"/>
      <c r="D192" s="135" t="s">
        <v>364</v>
      </c>
      <c r="E192" s="21">
        <f>E77*E186</f>
        <v>-2.3857899157375795E-2</v>
      </c>
      <c r="F192" s="21">
        <f t="shared" ref="F192:BB192" si="22">F77*F186</f>
        <v>-2.4222380353972721E-2</v>
      </c>
      <c r="G192" s="21">
        <f t="shared" si="22"/>
        <v>-2.4596714102776703E-2</v>
      </c>
      <c r="H192" s="21">
        <f t="shared" si="22"/>
        <v>-2.4981160102195119E-2</v>
      </c>
      <c r="I192" s="21">
        <f t="shared" si="22"/>
        <v>-2.5375984908721748E-2</v>
      </c>
      <c r="J192" s="21">
        <f t="shared" si="22"/>
        <v>-2.57814621177892E-2</v>
      </c>
      <c r="K192" s="21">
        <f t="shared" si="22"/>
        <v>-2.619787254939877E-2</v>
      </c>
      <c r="L192" s="21">
        <f t="shared" si="22"/>
        <v>-2.6625504438654107E-2</v>
      </c>
      <c r="M192" s="21">
        <f t="shared" si="22"/>
        <v>-2.706021260567806E-2</v>
      </c>
      <c r="N192" s="21">
        <f t="shared" si="22"/>
        <v>-2.7506187720998859E-2</v>
      </c>
      <c r="O192" s="21">
        <f t="shared" si="22"/>
        <v>-2.7964468847111786E-2</v>
      </c>
      <c r="P192" s="21">
        <f t="shared" si="22"/>
        <v>-2.8435370020722779E-2</v>
      </c>
      <c r="Q192" s="21">
        <f t="shared" si="22"/>
        <v>-2.8919213922905262E-2</v>
      </c>
      <c r="R192" s="21">
        <f t="shared" si="22"/>
        <v>-2.9415748994900778E-2</v>
      </c>
      <c r="S192" s="21">
        <f t="shared" si="22"/>
        <v>-2.9925826219735094E-2</v>
      </c>
      <c r="T192" s="21">
        <f t="shared" si="22"/>
        <v>-3.044989103807717E-2</v>
      </c>
      <c r="U192" s="21">
        <f t="shared" si="22"/>
        <v>-3.0988302160842276E-2</v>
      </c>
      <c r="V192" s="21">
        <f t="shared" si="22"/>
        <v>-3.154142811237768E-2</v>
      </c>
      <c r="W192" s="21">
        <f t="shared" si="22"/>
        <v>-3.2109647477734982E-2</v>
      </c>
      <c r="X192" s="21">
        <f t="shared" si="22"/>
        <v>-3.269334915686449E-2</v>
      </c>
      <c r="Y192" s="21">
        <f t="shared" si="22"/>
        <v>-3.3292932625900912E-2</v>
      </c>
      <c r="Z192" s="21">
        <f t="shared" si="22"/>
        <v>-3.3908808205714423E-2</v>
      </c>
      <c r="AA192" s="21">
        <f t="shared" si="22"/>
        <v>-3.4541397337906524E-2</v>
      </c>
      <c r="AB192" s="21">
        <f t="shared" si="22"/>
        <v>-3.5191132868435081E-2</v>
      </c>
      <c r="AC192" s="21">
        <f t="shared" si="22"/>
        <v>-0.12090967146331037</v>
      </c>
      <c r="AD192" s="21">
        <f t="shared" si="22"/>
        <v>-0.12149130794799393</v>
      </c>
      <c r="AE192" s="21">
        <f t="shared" si="22"/>
        <v>-0.12209256492162078</v>
      </c>
      <c r="AF192" s="21">
        <f t="shared" si="22"/>
        <v>-0.12271388858832769</v>
      </c>
      <c r="AG192" s="21">
        <f t="shared" si="22"/>
        <v>-0.12335573928638449</v>
      </c>
      <c r="AH192" s="21">
        <f t="shared" si="22"/>
        <v>-0.12401859178151739</v>
      </c>
      <c r="AI192" s="21">
        <f t="shared" si="22"/>
        <v>-0.12470293557066839</v>
      </c>
      <c r="AJ192" s="21">
        <f t="shared" si="22"/>
        <v>-0.12601805808567756</v>
      </c>
      <c r="AK192" s="21">
        <f t="shared" si="22"/>
        <v>-0.12736574504849613</v>
      </c>
      <c r="AL192" s="21">
        <f t="shared" si="22"/>
        <v>-0.12874693545011939</v>
      </c>
      <c r="AM192" s="21">
        <f t="shared" si="22"/>
        <v>-0.13016259881105657</v>
      </c>
      <c r="AN192" s="21">
        <f t="shared" si="22"/>
        <v>-0.13161373610266192</v>
      </c>
      <c r="AO192" s="21">
        <f t="shared" si="22"/>
        <v>-0.13310138069841321</v>
      </c>
      <c r="AP192" s="21">
        <f t="shared" si="22"/>
        <v>-0.13462659935604612</v>
      </c>
      <c r="AQ192" s="21">
        <f t="shared" si="22"/>
        <v>-0.13619049323148402</v>
      </c>
      <c r="AR192" s="21">
        <f t="shared" si="22"/>
        <v>-0.13701101498569687</v>
      </c>
      <c r="AS192" s="21">
        <f t="shared" si="22"/>
        <v>-0.1362118836613789</v>
      </c>
      <c r="AT192" s="21">
        <f t="shared" si="22"/>
        <v>-0.13544873995944187</v>
      </c>
      <c r="AU192" s="21">
        <f t="shared" si="22"/>
        <v>-0.13472058632955194</v>
      </c>
      <c r="AV192" s="21">
        <f t="shared" si="22"/>
        <v>-0.13402645447791461</v>
      </c>
      <c r="AW192" s="21">
        <f t="shared" si="22"/>
        <v>-0.1333654045159457</v>
      </c>
      <c r="AX192" s="21">
        <f t="shared" si="22"/>
        <v>-0.13273652413374146</v>
      </c>
      <c r="AY192" s="21">
        <f t="shared" si="22"/>
        <v>-0.13213892779762607</v>
      </c>
      <c r="AZ192" s="21">
        <f t="shared" si="22"/>
        <v>-0.13157175597107401</v>
      </c>
      <c r="BA192" s="21">
        <f t="shared" si="22"/>
        <v>-0.1310341743583282</v>
      </c>
      <c r="BB192" s="21">
        <f t="shared" si="22"/>
        <v>-0.13049878921995658</v>
      </c>
    </row>
    <row r="193" spans="1:54" outlineLevel="2">
      <c r="A193" s="425"/>
      <c r="B193" s="150" t="s">
        <v>468</v>
      </c>
      <c r="C193" s="19"/>
      <c r="D193" s="135" t="s">
        <v>364</v>
      </c>
      <c r="E193" s="21">
        <f t="shared" ref="E193:AJ193" si="23">SUMIF($B$143:$B$154,"Environmental",E$143:E$154)*E186</f>
        <v>-0.14225504118919821</v>
      </c>
      <c r="F193" s="21">
        <f t="shared" si="23"/>
        <v>-0.14699819422869193</v>
      </c>
      <c r="G193" s="21">
        <f t="shared" si="23"/>
        <v>-0.15135760195501466</v>
      </c>
      <c r="H193" s="21">
        <f t="shared" si="23"/>
        <v>-0.15584363894117775</v>
      </c>
      <c r="I193" s="21">
        <f t="shared" si="23"/>
        <v>-0.1609990238712351</v>
      </c>
      <c r="J193" s="21">
        <f t="shared" si="23"/>
        <v>-0.16630690229599313</v>
      </c>
      <c r="K193" s="21">
        <f t="shared" si="23"/>
        <v>-0.17121660793305901</v>
      </c>
      <c r="L193" s="21">
        <f t="shared" si="23"/>
        <v>-0.17683626330475136</v>
      </c>
      <c r="M193" s="21">
        <f t="shared" si="23"/>
        <v>-0.18259440742638328</v>
      </c>
      <c r="N193" s="21">
        <f t="shared" si="23"/>
        <v>-0.18793835513867418</v>
      </c>
      <c r="O193" s="21">
        <f t="shared" si="23"/>
        <v>-0.19403651896213103</v>
      </c>
      <c r="P193" s="21">
        <f t="shared" si="23"/>
        <v>-0.20032083182228538</v>
      </c>
      <c r="Q193" s="21">
        <f t="shared" si="23"/>
        <v>-0.20679761798140528</v>
      </c>
      <c r="R193" s="21">
        <f t="shared" si="23"/>
        <v>-0.21409335026571782</v>
      </c>
      <c r="S193" s="21">
        <f t="shared" si="23"/>
        <v>-0.22098079967341366</v>
      </c>
      <c r="T193" s="21">
        <f t="shared" si="23"/>
        <v>-0.22808125581385488</v>
      </c>
      <c r="U193" s="21">
        <f t="shared" si="23"/>
        <v>-0.23540189571053227</v>
      </c>
      <c r="V193" s="21">
        <f t="shared" si="23"/>
        <v>-0.24361940829555062</v>
      </c>
      <c r="W193" s="21">
        <f t="shared" si="23"/>
        <v>-0.25141492235570384</v>
      </c>
      <c r="X193" s="21">
        <f t="shared" si="23"/>
        <v>-0.26014760238300128</v>
      </c>
      <c r="Y193" s="21">
        <f t="shared" si="23"/>
        <v>-0.26845085763882853</v>
      </c>
      <c r="Z193" s="21">
        <f t="shared" si="23"/>
        <v>-0.27773395445080423</v>
      </c>
      <c r="AA193" s="21">
        <f t="shared" si="23"/>
        <v>-0.28731289410264815</v>
      </c>
      <c r="AB193" s="21">
        <f t="shared" si="23"/>
        <v>-0.29719771575410137</v>
      </c>
      <c r="AC193" s="21">
        <f t="shared" si="23"/>
        <v>-1.0359189383166794</v>
      </c>
      <c r="AD193" s="21">
        <f t="shared" si="23"/>
        <v>-1.0559174695420896</v>
      </c>
      <c r="AE193" s="21">
        <f t="shared" si="23"/>
        <v>-1.0764871112109617</v>
      </c>
      <c r="AF193" s="21">
        <f t="shared" si="23"/>
        <v>-1.0973023895058669</v>
      </c>
      <c r="AG193" s="21">
        <f t="shared" si="23"/>
        <v>-1.1184046066914699</v>
      </c>
      <c r="AH193" s="21">
        <f t="shared" si="23"/>
        <v>-1.1398447120993711</v>
      </c>
      <c r="AI193" s="21">
        <f t="shared" si="23"/>
        <v>-1.1616924646168385</v>
      </c>
      <c r="AJ193" s="21">
        <f t="shared" si="23"/>
        <v>-1.1896717115358151</v>
      </c>
      <c r="AK193" s="21">
        <f t="shared" ref="AK193:BB193" si="24">SUMIF($B$143:$B$154,"Environmental",AK$143:AK$154)*AK186</f>
        <v>-1.218272078953728</v>
      </c>
      <c r="AL193" s="21">
        <f t="shared" si="24"/>
        <v>-1.2475313816723346</v>
      </c>
      <c r="AM193" s="21">
        <f t="shared" si="24"/>
        <v>-1.2774781983720838</v>
      </c>
      <c r="AN193" s="21">
        <f t="shared" si="24"/>
        <v>-1.308133786691992</v>
      </c>
      <c r="AO193" s="21">
        <f t="shared" si="24"/>
        <v>-1.3395162961017879</v>
      </c>
      <c r="AP193" s="21">
        <f t="shared" si="24"/>
        <v>-1.3716510797163943</v>
      </c>
      <c r="AQ193" s="21">
        <f t="shared" si="24"/>
        <v>-1.4045660115894545</v>
      </c>
      <c r="AR193" s="21">
        <f t="shared" si="24"/>
        <v>-1.4301122885577928</v>
      </c>
      <c r="AS193" s="21">
        <f t="shared" si="24"/>
        <v>-1.4387552023462555</v>
      </c>
      <c r="AT193" s="21">
        <f t="shared" si="24"/>
        <v>-1.4475830899085405</v>
      </c>
      <c r="AU193" s="21">
        <f t="shared" si="24"/>
        <v>-1.4565990403385134</v>
      </c>
      <c r="AV193" s="21">
        <f t="shared" si="24"/>
        <v>-1.4658056459185282</v>
      </c>
      <c r="AW193" s="21">
        <f t="shared" si="24"/>
        <v>-1.4752050711093727</v>
      </c>
      <c r="AX193" s="21">
        <f t="shared" si="24"/>
        <v>-1.4847994389461294</v>
      </c>
      <c r="AY193" s="21">
        <f t="shared" si="24"/>
        <v>-1.4945908174187932</v>
      </c>
      <c r="AZ193" s="21">
        <f t="shared" si="24"/>
        <v>-1.5045811128429316</v>
      </c>
      <c r="BA193" s="21">
        <f t="shared" si="24"/>
        <v>-1.5147720417734367</v>
      </c>
      <c r="BB193" s="21">
        <f t="shared" si="24"/>
        <v>-1.5248545660332373</v>
      </c>
    </row>
    <row r="194" spans="1:54" outlineLevel="2">
      <c r="A194" s="425"/>
      <c r="B194" s="150" t="s">
        <v>469</v>
      </c>
      <c r="C194" s="19"/>
      <c r="D194" s="135" t="s">
        <v>364</v>
      </c>
      <c r="E194" s="21">
        <f t="shared" ref="E194:AJ194" si="25">SUM(E172:E174)*E186</f>
        <v>-7.1240089539920601E-2</v>
      </c>
      <c r="F194" s="21">
        <f t="shared" si="25"/>
        <v>-7.3429884813522334E-2</v>
      </c>
      <c r="G194" s="21">
        <f t="shared" si="25"/>
        <v>-7.5700176167785918E-2</v>
      </c>
      <c r="H194" s="21">
        <f t="shared" si="25"/>
        <v>-7.8054180653624045E-2</v>
      </c>
      <c r="I194" s="21">
        <f t="shared" si="25"/>
        <v>-8.0495248099930528E-2</v>
      </c>
      <c r="J194" s="21">
        <f t="shared" si="25"/>
        <v>-8.3026866758726378E-2</v>
      </c>
      <c r="K194" s="21">
        <f t="shared" si="25"/>
        <v>-8.5652668913545546E-2</v>
      </c>
      <c r="L194" s="21">
        <f t="shared" si="25"/>
        <v>-8.8376437107818145E-2</v>
      </c>
      <c r="M194" s="21">
        <f t="shared" si="25"/>
        <v>-9.1187144991535019E-2</v>
      </c>
      <c r="N194" s="21">
        <f t="shared" si="25"/>
        <v>-9.4101508642244994E-2</v>
      </c>
      <c r="O194" s="21">
        <f t="shared" si="25"/>
        <v>-9.7126229114206097E-2</v>
      </c>
      <c r="P194" s="21">
        <f t="shared" si="25"/>
        <v>-0.10026574991422364</v>
      </c>
      <c r="Q194" s="21">
        <f t="shared" si="25"/>
        <v>-0.10352469885089502</v>
      </c>
      <c r="R194" s="21">
        <f t="shared" si="25"/>
        <v>-0.10690577655397586</v>
      </c>
      <c r="S194" s="21">
        <f t="shared" si="25"/>
        <v>-0.11039094558630715</v>
      </c>
      <c r="T194" s="21">
        <f t="shared" si="25"/>
        <v>-0.11400898754470451</v>
      </c>
      <c r="U194" s="21">
        <f t="shared" si="25"/>
        <v>-0.11776525320921176</v>
      </c>
      <c r="V194" s="21">
        <f t="shared" si="25"/>
        <v>-0.12166531467246944</v>
      </c>
      <c r="W194" s="21">
        <f t="shared" si="25"/>
        <v>-0.12571497412344632</v>
      </c>
      <c r="X194" s="21">
        <f t="shared" si="25"/>
        <v>-0.12992027393930486</v>
      </c>
      <c r="Y194" s="21">
        <f t="shared" si="25"/>
        <v>-0.1342875063141192</v>
      </c>
      <c r="Z194" s="21">
        <f t="shared" si="25"/>
        <v>-0.13882322376651668</v>
      </c>
      <c r="AA194" s="21">
        <f t="shared" si="25"/>
        <v>-0.14353424994569799</v>
      </c>
      <c r="AB194" s="21">
        <f t="shared" si="25"/>
        <v>-0.1484276911090113</v>
      </c>
      <c r="AC194" s="21">
        <f t="shared" si="25"/>
        <v>-0.51728442469918268</v>
      </c>
      <c r="AD194" s="21">
        <f t="shared" si="25"/>
        <v>-0.52718717854764774</v>
      </c>
      <c r="AE194" s="21">
        <f t="shared" si="25"/>
        <v>-0.53727534149064449</v>
      </c>
      <c r="AF194" s="21">
        <f t="shared" si="25"/>
        <v>-0.54752954386548014</v>
      </c>
      <c r="AG194" s="21">
        <f t="shared" si="25"/>
        <v>-0.55794092789346506</v>
      </c>
      <c r="AH194" s="21">
        <f t="shared" si="25"/>
        <v>-0.56851579996952084</v>
      </c>
      <c r="AI194" s="21">
        <f t="shared" si="25"/>
        <v>-0.579283600775654</v>
      </c>
      <c r="AJ194" s="21">
        <f t="shared" si="25"/>
        <v>-0.59310473185313761</v>
      </c>
      <c r="AK194" s="21">
        <f t="shared" ref="AK194:BB194" si="26">SUM(AK172:AK174)*AK186</f>
        <v>-0.60723966931983386</v>
      </c>
      <c r="AL194" s="21">
        <f t="shared" si="26"/>
        <v>-0.62169989460967778</v>
      </c>
      <c r="AM194" s="21">
        <f t="shared" si="26"/>
        <v>-0.63649830245696948</v>
      </c>
      <c r="AN194" s="21">
        <f t="shared" si="26"/>
        <v>-0.65164669376564499</v>
      </c>
      <c r="AO194" s="21">
        <f t="shared" si="26"/>
        <v>-0.66715512984216796</v>
      </c>
      <c r="AP194" s="21">
        <f t="shared" si="26"/>
        <v>-0.68303588747440858</v>
      </c>
      <c r="AQ194" s="21">
        <f t="shared" si="26"/>
        <v>-0.6993019225880881</v>
      </c>
      <c r="AR194" s="21">
        <f t="shared" si="26"/>
        <v>-0.7118969759722158</v>
      </c>
      <c r="AS194" s="21">
        <f t="shared" si="26"/>
        <v>-0.71607777132484396</v>
      </c>
      <c r="AT194" s="21">
        <f t="shared" si="26"/>
        <v>-0.7203520904708508</v>
      </c>
      <c r="AU194" s="21">
        <f t="shared" si="26"/>
        <v>-0.72472126559194339</v>
      </c>
      <c r="AV194" s="21">
        <f t="shared" si="26"/>
        <v>-0.72918647878344955</v>
      </c>
      <c r="AW194" s="21">
        <f t="shared" si="26"/>
        <v>-0.73374877888345036</v>
      </c>
      <c r="AX194" s="21">
        <f t="shared" si="26"/>
        <v>-0.73840914438019389</v>
      </c>
      <c r="AY194" s="21">
        <f t="shared" si="26"/>
        <v>-0.74316850561456349</v>
      </c>
      <c r="AZ194" s="21">
        <f t="shared" si="26"/>
        <v>-0.74802772761392522</v>
      </c>
      <c r="BA194" s="21">
        <f t="shared" si="26"/>
        <v>-0.7529875969096157</v>
      </c>
      <c r="BB194" s="21">
        <f t="shared" si="26"/>
        <v>-0.75789444647533522</v>
      </c>
    </row>
    <row r="195" spans="1:54" outlineLevel="2">
      <c r="A195" s="425"/>
      <c r="B195" s="150" t="s">
        <v>470</v>
      </c>
      <c r="C195" s="19"/>
      <c r="D195" s="135" t="s">
        <v>364</v>
      </c>
      <c r="E195" s="21">
        <f t="shared" ref="E195:AJ195" si="27">SUM(E176:E178)*E186</f>
        <v>-0.21372026856913723</v>
      </c>
      <c r="F195" s="21">
        <f t="shared" si="27"/>
        <v>-0.22028965438916903</v>
      </c>
      <c r="G195" s="21">
        <f t="shared" si="27"/>
        <v>-0.22710052850335777</v>
      </c>
      <c r="H195" s="21">
        <f t="shared" si="27"/>
        <v>-0.23416254196087213</v>
      </c>
      <c r="I195" s="21">
        <f t="shared" si="27"/>
        <v>-0.24148574429979153</v>
      </c>
      <c r="J195" s="21">
        <f t="shared" si="27"/>
        <v>-0.24908060022147291</v>
      </c>
      <c r="K195" s="21">
        <f t="shared" si="27"/>
        <v>-0.25695800674063662</v>
      </c>
      <c r="L195" s="21">
        <f t="shared" si="27"/>
        <v>-0.26512931132345441</v>
      </c>
      <c r="M195" s="21">
        <f t="shared" si="27"/>
        <v>-0.27356143491718543</v>
      </c>
      <c r="N195" s="21">
        <f t="shared" si="27"/>
        <v>-0.28230452586836896</v>
      </c>
      <c r="O195" s="21">
        <f t="shared" si="27"/>
        <v>-0.29137868734261829</v>
      </c>
      <c r="P195" s="21">
        <f t="shared" si="27"/>
        <v>-0.30079724980300848</v>
      </c>
      <c r="Q195" s="21">
        <f t="shared" si="27"/>
        <v>-0.31057409655268509</v>
      </c>
      <c r="R195" s="21">
        <f t="shared" si="27"/>
        <v>-0.32071732966192751</v>
      </c>
      <c r="S195" s="21">
        <f t="shared" si="27"/>
        <v>-0.33117283669542114</v>
      </c>
      <c r="T195" s="21">
        <f t="shared" si="27"/>
        <v>-0.34202696256950121</v>
      </c>
      <c r="U195" s="21">
        <f t="shared" si="27"/>
        <v>-0.35329575969339</v>
      </c>
      <c r="V195" s="21">
        <f t="shared" si="27"/>
        <v>-0.36499594395047985</v>
      </c>
      <c r="W195" s="21">
        <f t="shared" si="27"/>
        <v>-0.37714492237033898</v>
      </c>
      <c r="X195" s="21">
        <f t="shared" si="27"/>
        <v>-0.38976082181791455</v>
      </c>
      <c r="Y195" s="21">
        <f t="shared" si="27"/>
        <v>-0.40286251894235764</v>
      </c>
      <c r="Z195" s="21">
        <f t="shared" si="27"/>
        <v>-0.41646967122759826</v>
      </c>
      <c r="AA195" s="21">
        <f t="shared" si="27"/>
        <v>-0.43060274991038805</v>
      </c>
      <c r="AB195" s="21">
        <f t="shared" si="27"/>
        <v>-0.44528307332703387</v>
      </c>
      <c r="AC195" s="21">
        <f t="shared" si="27"/>
        <v>-1.5518532741122084</v>
      </c>
      <c r="AD195" s="21">
        <f t="shared" si="27"/>
        <v>-1.5815615356745099</v>
      </c>
      <c r="AE195" s="21">
        <f t="shared" si="27"/>
        <v>-1.6118260245242608</v>
      </c>
      <c r="AF195" s="21">
        <f t="shared" si="27"/>
        <v>-1.6425886316745852</v>
      </c>
      <c r="AG195" s="21">
        <f t="shared" si="27"/>
        <v>-1.6738227837377977</v>
      </c>
      <c r="AH195" s="21">
        <f t="shared" si="27"/>
        <v>-1.7055473999805959</v>
      </c>
      <c r="AI195" s="21">
        <f t="shared" si="27"/>
        <v>-1.737850802410519</v>
      </c>
      <c r="AJ195" s="21">
        <f t="shared" si="27"/>
        <v>-1.7793141956522629</v>
      </c>
      <c r="AK195" s="21">
        <f t="shared" ref="AK195:BB195" si="28">SUM(AK176:AK178)*AK186</f>
        <v>-1.8217190080597354</v>
      </c>
      <c r="AL195" s="21">
        <f t="shared" si="28"/>
        <v>-1.8650996839364393</v>
      </c>
      <c r="AM195" s="21">
        <f t="shared" si="28"/>
        <v>-1.9094949074889034</v>
      </c>
      <c r="AN195" s="21">
        <f t="shared" si="28"/>
        <v>-1.9549400814244102</v>
      </c>
      <c r="AO195" s="21">
        <f t="shared" si="28"/>
        <v>-2.0014653896632124</v>
      </c>
      <c r="AP195" s="21">
        <f t="shared" si="28"/>
        <v>-2.0491076625694569</v>
      </c>
      <c r="AQ195" s="21">
        <f t="shared" si="28"/>
        <v>-2.0979057679205084</v>
      </c>
      <c r="AR195" s="21">
        <f t="shared" si="28"/>
        <v>-2.1356909280822984</v>
      </c>
      <c r="AS195" s="21">
        <f t="shared" si="28"/>
        <v>-2.1482333141474195</v>
      </c>
      <c r="AT195" s="21">
        <f t="shared" si="28"/>
        <v>-2.1610562715926385</v>
      </c>
      <c r="AU195" s="21">
        <f t="shared" si="28"/>
        <v>-2.1741637969631209</v>
      </c>
      <c r="AV195" s="21">
        <f t="shared" si="28"/>
        <v>-2.1875594365448197</v>
      </c>
      <c r="AW195" s="21">
        <f t="shared" si="28"/>
        <v>-2.2012463368519506</v>
      </c>
      <c r="AX195" s="21">
        <f t="shared" si="28"/>
        <v>-2.2152274333492663</v>
      </c>
      <c r="AY195" s="21">
        <f t="shared" si="28"/>
        <v>-2.2295055170594456</v>
      </c>
      <c r="AZ195" s="21">
        <f t="shared" si="28"/>
        <v>-2.2440831830645842</v>
      </c>
      <c r="BA195" s="21">
        <f t="shared" si="28"/>
        <v>-2.25896279095869</v>
      </c>
      <c r="BB195" s="21">
        <f t="shared" si="28"/>
        <v>-2.2736833396628189</v>
      </c>
    </row>
    <row r="196" spans="1:54" outlineLevel="2">
      <c r="A196" s="425"/>
      <c r="B196" s="150" t="s">
        <v>268</v>
      </c>
      <c r="C196" s="19"/>
      <c r="D196" s="135" t="s">
        <v>364</v>
      </c>
      <c r="E196" s="21">
        <f t="shared" ref="E196:AJ196" si="29">SUMIF($B$143:$B$154,"Safety",E$143:E$154)*E187</f>
        <v>-7.1625827032577596E-2</v>
      </c>
      <c r="F196" s="21">
        <f t="shared" si="29"/>
        <v>-7.3110717358147642E-2</v>
      </c>
      <c r="G196" s="21">
        <f t="shared" si="29"/>
        <v>-7.4630559664263282E-2</v>
      </c>
      <c r="H196" s="21">
        <f t="shared" si="29"/>
        <v>-7.6186329098675953E-2</v>
      </c>
      <c r="I196" s="21">
        <f t="shared" si="29"/>
        <v>-7.777903409140112E-2</v>
      </c>
      <c r="J196" s="21">
        <f t="shared" si="29"/>
        <v>-7.9409717675039099E-2</v>
      </c>
      <c r="K196" s="21">
        <f t="shared" si="29"/>
        <v>-8.1079458862323206E-2</v>
      </c>
      <c r="L196" s="21">
        <f t="shared" si="29"/>
        <v>-8.2789374083480471E-2</v>
      </c>
      <c r="M196" s="21">
        <f t="shared" si="29"/>
        <v>-8.36628425000117E-2</v>
      </c>
      <c r="N196" s="21">
        <f t="shared" si="29"/>
        <v>-8.4432584837557889E-2</v>
      </c>
      <c r="O196" s="21">
        <f t="shared" si="29"/>
        <v>-8.5241707124731989E-2</v>
      </c>
      <c r="P196" s="21">
        <f t="shared" si="29"/>
        <v>-8.6091188597216206E-2</v>
      </c>
      <c r="Q196" s="21">
        <f t="shared" si="29"/>
        <v>-8.6982051649411321E-2</v>
      </c>
      <c r="R196" s="21">
        <f t="shared" si="29"/>
        <v>-8.7787831773006239E-2</v>
      </c>
      <c r="S196" s="21">
        <f t="shared" si="29"/>
        <v>-8.8615925981454999E-2</v>
      </c>
      <c r="T196" s="21">
        <f t="shared" si="29"/>
        <v>-8.9488109112003972E-2</v>
      </c>
      <c r="U196" s="21">
        <f t="shared" si="29"/>
        <v>-9.0405550698825568E-2</v>
      </c>
      <c r="V196" s="21">
        <f t="shared" si="29"/>
        <v>-9.1369472740787661E-2</v>
      </c>
      <c r="W196" s="21">
        <f t="shared" si="29"/>
        <v>-9.2381151892486232E-2</v>
      </c>
      <c r="X196" s="21">
        <f t="shared" si="29"/>
        <v>-9.3441921755814436E-2</v>
      </c>
      <c r="Y196" s="21">
        <f t="shared" si="29"/>
        <v>-9.455317527667656E-2</v>
      </c>
      <c r="Z196" s="21">
        <f t="shared" si="29"/>
        <v>-9.5716367251670514E-2</v>
      </c>
      <c r="AA196" s="21">
        <f t="shared" si="29"/>
        <v>-9.6933016949786399E-2</v>
      </c>
      <c r="AB196" s="21">
        <f t="shared" si="29"/>
        <v>-9.8204710854402841E-2</v>
      </c>
      <c r="AC196" s="21">
        <f t="shared" si="29"/>
        <v>-0.345493637661553</v>
      </c>
      <c r="AD196" s="21">
        <f t="shared" si="29"/>
        <v>-0.34324557804629069</v>
      </c>
      <c r="AE196" s="21">
        <f t="shared" si="29"/>
        <v>-0.34111147222435978</v>
      </c>
      <c r="AF196" s="21">
        <f t="shared" si="29"/>
        <v>-0.33909241170674831</v>
      </c>
      <c r="AG196" s="21">
        <f t="shared" si="29"/>
        <v>-0.33718958266782478</v>
      </c>
      <c r="AH196" s="21">
        <f t="shared" si="29"/>
        <v>-0.33540426936123674</v>
      </c>
      <c r="AI196" s="21">
        <f t="shared" si="29"/>
        <v>-0.33373785770319025</v>
      </c>
      <c r="AJ196" s="21">
        <f t="shared" si="29"/>
        <v>-0.33289370358798814</v>
      </c>
      <c r="AK196" s="21">
        <f t="shared" ref="AK196:BB196" si="30">SUMIF($B$143:$B$154,"Safety",AK$143:AK$154)*AK187</f>
        <v>-0.33216700227740059</v>
      </c>
      <c r="AL196" s="21">
        <f t="shared" si="30"/>
        <v>-0.33156023777853233</v>
      </c>
      <c r="AM196" s="21">
        <f t="shared" si="30"/>
        <v>-0.33107603073224295</v>
      </c>
      <c r="AN196" s="21">
        <f t="shared" si="30"/>
        <v>-0.33071714434591715</v>
      </c>
      <c r="AO196" s="21">
        <f t="shared" si="30"/>
        <v>-0.33048649061388524</v>
      </c>
      <c r="AP196" s="21">
        <f t="shared" si="30"/>
        <v>-0.33038713683933063</v>
      </c>
      <c r="AQ196" s="21">
        <f t="shared" si="30"/>
        <v>-0.33042231247218484</v>
      </c>
      <c r="AR196" s="21">
        <f t="shared" si="30"/>
        <v>-0.32998307860283532</v>
      </c>
      <c r="AS196" s="21">
        <f t="shared" si="30"/>
        <v>-0.32834427128702487</v>
      </c>
      <c r="AT196" s="21">
        <f t="shared" si="30"/>
        <v>-0.32677977105085104</v>
      </c>
      <c r="AU196" s="21">
        <f t="shared" si="30"/>
        <v>-0.32528975647835218</v>
      </c>
      <c r="AV196" s="21">
        <f t="shared" si="30"/>
        <v>-0.32387442741853967</v>
      </c>
      <c r="AW196" s="21">
        <f t="shared" si="30"/>
        <v>-0.32253400520894521</v>
      </c>
      <c r="AX196" s="21">
        <f t="shared" si="30"/>
        <v>-0.32126873290667973</v>
      </c>
      <c r="AY196" s="21">
        <f t="shared" si="30"/>
        <v>-0.32007887552712733</v>
      </c>
      <c r="AZ196" s="21">
        <f t="shared" si="30"/>
        <v>-0.31896472029039802</v>
      </c>
      <c r="BA196" s="21">
        <f t="shared" si="30"/>
        <v>-0.31792657687566744</v>
      </c>
      <c r="BB196" s="21">
        <f t="shared" si="30"/>
        <v>-0.31689181233540487</v>
      </c>
    </row>
    <row r="197" spans="1:54" outlineLevel="2">
      <c r="A197" s="425"/>
      <c r="B197" s="150" t="s">
        <v>271</v>
      </c>
      <c r="C197" s="19"/>
      <c r="D197" s="135" t="s">
        <v>364</v>
      </c>
      <c r="E197" s="21">
        <f>SUMIF($B$143:$B$154,"Financial",E$143:E$154)*E186</f>
        <v>-1.1818278496085028</v>
      </c>
      <c r="F197" s="21">
        <f t="shared" ref="F197:BB197" si="31">SUMIF($B$143:$B$154,"Financial",F$143:F$154)*F186</f>
        <v>-1.181432419300428</v>
      </c>
      <c r="G197" s="21">
        <f t="shared" si="31"/>
        <v>-1.1810669924447634</v>
      </c>
      <c r="H197" s="21">
        <f t="shared" si="31"/>
        <v>-1.1807318844106889</v>
      </c>
      <c r="I197" s="21">
        <f t="shared" si="31"/>
        <v>-1.1804274342298524</v>
      </c>
      <c r="J197" s="21">
        <f t="shared" si="31"/>
        <v>-1.1801540047027972</v>
      </c>
      <c r="K197" s="21">
        <f t="shared" si="31"/>
        <v>-1.1799119825257127</v>
      </c>
      <c r="L197" s="21">
        <f t="shared" si="31"/>
        <v>-1.1797017784374542</v>
      </c>
      <c r="M197" s="21">
        <f t="shared" si="31"/>
        <v>-1.1519162538594927</v>
      </c>
      <c r="N197" s="21">
        <f t="shared" si="31"/>
        <v>-1.1207194320242773</v>
      </c>
      <c r="O197" s="21">
        <f t="shared" si="31"/>
        <v>-1.0906335934638012</v>
      </c>
      <c r="P197" s="21">
        <f t="shared" si="31"/>
        <v>-1.0616227760141412</v>
      </c>
      <c r="Q197" s="21">
        <f t="shared" si="31"/>
        <v>-1.0336522759304845</v>
      </c>
      <c r="R197" s="21">
        <f t="shared" si="31"/>
        <v>-1.0051463427060754</v>
      </c>
      <c r="S197" s="21">
        <f t="shared" si="31"/>
        <v>-0.9774225337764072</v>
      </c>
      <c r="T197" s="21">
        <f t="shared" si="31"/>
        <v>-0.95070228351592445</v>
      </c>
      <c r="U197" s="21">
        <f t="shared" si="31"/>
        <v>-0.92495348413488931</v>
      </c>
      <c r="V197" s="21">
        <f t="shared" si="31"/>
        <v>-0.90014516180844117</v>
      </c>
      <c r="W197" s="21">
        <f t="shared" si="31"/>
        <v>-0.87624743960192575</v>
      </c>
      <c r="X197" s="21">
        <f t="shared" si="31"/>
        <v>-0.85323150168352679</v>
      </c>
      <c r="Y197" s="21">
        <f t="shared" si="31"/>
        <v>-0.8310587827574093</v>
      </c>
      <c r="Z197" s="21">
        <f t="shared" si="31"/>
        <v>-0.80969556565027212</v>
      </c>
      <c r="AA197" s="21">
        <f t="shared" si="31"/>
        <v>-0.78913391430580138</v>
      </c>
      <c r="AB197" s="21">
        <f t="shared" si="31"/>
        <v>-0.76934889680421381</v>
      </c>
      <c r="AC197" s="21">
        <f t="shared" si="31"/>
        <v>-6.0371397456825955</v>
      </c>
      <c r="AD197" s="21">
        <f t="shared" si="31"/>
        <v>-5.843474412325401</v>
      </c>
      <c r="AE197" s="21">
        <f t="shared" si="31"/>
        <v>-5.6564433683328446</v>
      </c>
      <c r="AF197" s="21">
        <f t="shared" si="31"/>
        <v>-5.4758246809486346</v>
      </c>
      <c r="AG197" s="21">
        <f t="shared" si="31"/>
        <v>-5.3014039859847122</v>
      </c>
      <c r="AH197" s="21">
        <f t="shared" si="31"/>
        <v>-5.1329742335578459</v>
      </c>
      <c r="AI197" s="21">
        <f t="shared" si="31"/>
        <v>-4.9703354424687571</v>
      </c>
      <c r="AJ197" s="21">
        <f t="shared" si="31"/>
        <v>-4.8366599700343933</v>
      </c>
      <c r="AK197" s="21">
        <f t="shared" si="31"/>
        <v>-4.7070334800762907</v>
      </c>
      <c r="AL197" s="21">
        <f t="shared" si="31"/>
        <v>-4.5813421537760206</v>
      </c>
      <c r="AM197" s="21">
        <f t="shared" si="31"/>
        <v>-4.4594756134038347</v>
      </c>
      <c r="AN197" s="21">
        <f t="shared" si="31"/>
        <v>-4.3413268260329865</v>
      </c>
      <c r="AO197" s="21">
        <f t="shared" si="31"/>
        <v>-4.2267920101820904</v>
      </c>
      <c r="AP197" s="21">
        <f t="shared" si="31"/>
        <v>-4.1157705453040396</v>
      </c>
      <c r="AQ197" s="21">
        <f t="shared" si="31"/>
        <v>-4.0081648840426531</v>
      </c>
      <c r="AR197" s="21">
        <f t="shared" si="31"/>
        <v>-3.9021770999811767</v>
      </c>
      <c r="AS197" s="21">
        <f t="shared" si="31"/>
        <v>-3.7958071418098145</v>
      </c>
      <c r="AT197" s="21">
        <f t="shared" si="31"/>
        <v>-3.6925644446888626</v>
      </c>
      <c r="AU197" s="21">
        <f t="shared" si="31"/>
        <v>-3.5923580420223504</v>
      </c>
      <c r="AV197" s="21">
        <f t="shared" si="31"/>
        <v>-3.4950996172855349</v>
      </c>
      <c r="AW197" s="21">
        <f t="shared" si="31"/>
        <v>-3.400703426843287</v>
      </c>
      <c r="AX197" s="21">
        <f t="shared" si="31"/>
        <v>-3.3090862250165829</v>
      </c>
      <c r="AY197" s="21">
        <f t="shared" si="31"/>
        <v>-3.2201671913316434</v>
      </c>
      <c r="AZ197" s="21">
        <f t="shared" si="31"/>
        <v>-3.1338440477400744</v>
      </c>
      <c r="BA197" s="21">
        <f t="shared" si="31"/>
        <v>-3.0500279598650413</v>
      </c>
      <c r="BB197" s="21">
        <f t="shared" si="31"/>
        <v>-2.9685600025633878</v>
      </c>
    </row>
    <row r="198" spans="1:54" outlineLevel="2">
      <c r="A198" s="426"/>
      <c r="B198" s="150" t="s">
        <v>451</v>
      </c>
      <c r="C198" s="19"/>
      <c r="D198" s="135" t="s">
        <v>364</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471</v>
      </c>
      <c r="B200" s="150" t="s">
        <v>472</v>
      </c>
      <c r="C200" s="19"/>
      <c r="D200" s="135" t="s">
        <v>364</v>
      </c>
      <c r="E200" s="21">
        <f>SUM(E190:E193,E196:E198)</f>
        <v>-1.4195666169876544</v>
      </c>
      <c r="F200" s="21">
        <f t="shared" ref="F200:BB200" si="33">SUM(F190:F193,F196:F198)</f>
        <v>-1.4257637112412402</v>
      </c>
      <c r="G200" s="21">
        <f t="shared" si="33"/>
        <v>-1.431651868166818</v>
      </c>
      <c r="H200" s="21">
        <f t="shared" si="33"/>
        <v>-1.4377430125527377</v>
      </c>
      <c r="I200" s="21">
        <f t="shared" si="33"/>
        <v>-1.4445814771012104</v>
      </c>
      <c r="J200" s="21">
        <f t="shared" si="33"/>
        <v>-1.4516520867916185</v>
      </c>
      <c r="K200" s="21">
        <f t="shared" si="33"/>
        <v>-1.4584059218704937</v>
      </c>
      <c r="L200" s="21">
        <f t="shared" si="33"/>
        <v>-1.46595292026434</v>
      </c>
      <c r="M200" s="21">
        <f t="shared" si="33"/>
        <v>-1.4452337163915656</v>
      </c>
      <c r="N200" s="21">
        <f t="shared" si="33"/>
        <v>-1.4205965597215082</v>
      </c>
      <c r="O200" s="21">
        <f t="shared" si="33"/>
        <v>-1.397876288397776</v>
      </c>
      <c r="P200" s="21">
        <f t="shared" si="33"/>
        <v>-1.3764701664543657</v>
      </c>
      <c r="Q200" s="21">
        <f t="shared" si="33"/>
        <v>-1.3563511594842064</v>
      </c>
      <c r="R200" s="21">
        <f t="shared" si="33"/>
        <v>-1.3364432737397003</v>
      </c>
      <c r="S200" s="21">
        <f t="shared" si="33"/>
        <v>-1.316945085651011</v>
      </c>
      <c r="T200" s="21">
        <f t="shared" si="33"/>
        <v>-1.2987215394798604</v>
      </c>
      <c r="U200" s="21">
        <f t="shared" si="33"/>
        <v>-1.2817492327050894</v>
      </c>
      <c r="V200" s="21">
        <f t="shared" si="33"/>
        <v>-1.266675470957157</v>
      </c>
      <c r="W200" s="21">
        <f t="shared" si="33"/>
        <v>-1.2521531613278509</v>
      </c>
      <c r="X200" s="21">
        <f t="shared" si="33"/>
        <v>-1.239514374979207</v>
      </c>
      <c r="Y200" s="21">
        <f t="shared" si="33"/>
        <v>-1.2273557482988153</v>
      </c>
      <c r="Z200" s="21">
        <f t="shared" si="33"/>
        <v>-1.2170546955584611</v>
      </c>
      <c r="AA200" s="21">
        <f t="shared" si="33"/>
        <v>-1.2079212226961424</v>
      </c>
      <c r="AB200" s="21">
        <f t="shared" si="33"/>
        <v>-1.1999424562811531</v>
      </c>
      <c r="AC200" s="21">
        <f t="shared" si="33"/>
        <v>-7.5394619931241387</v>
      </c>
      <c r="AD200" s="21">
        <f t="shared" si="33"/>
        <v>-7.3641287678617751</v>
      </c>
      <c r="AE200" s="21">
        <f t="shared" si="33"/>
        <v>-7.1961345166897868</v>
      </c>
      <c r="AF200" s="21">
        <f t="shared" si="33"/>
        <v>-7.0349333707495774</v>
      </c>
      <c r="AG200" s="21">
        <f t="shared" si="33"/>
        <v>-6.8803539146303914</v>
      </c>
      <c r="AH200" s="21">
        <f t="shared" si="33"/>
        <v>-6.732241806799971</v>
      </c>
      <c r="AI200" s="21">
        <f t="shared" si="33"/>
        <v>-6.5904687003594544</v>
      </c>
      <c r="AJ200" s="21">
        <f t="shared" si="33"/>
        <v>-6.4852434432438741</v>
      </c>
      <c r="AK200" s="21">
        <f t="shared" si="33"/>
        <v>-6.3848383063559151</v>
      </c>
      <c r="AL200" s="21">
        <f t="shared" si="33"/>
        <v>-6.2891807086770068</v>
      </c>
      <c r="AM200" s="21">
        <f t="shared" si="33"/>
        <v>-6.1981924413192182</v>
      </c>
      <c r="AN200" s="21">
        <f t="shared" si="33"/>
        <v>-6.1117914931735573</v>
      </c>
      <c r="AO200" s="21">
        <f t="shared" si="33"/>
        <v>-6.0298961775961768</v>
      </c>
      <c r="AP200" s="21">
        <f t="shared" si="33"/>
        <v>-5.9524353612158105</v>
      </c>
      <c r="AQ200" s="21">
        <f t="shared" si="33"/>
        <v>-5.8793437013357766</v>
      </c>
      <c r="AR200" s="21">
        <f t="shared" si="33"/>
        <v>-5.7992834821275014</v>
      </c>
      <c r="AS200" s="21">
        <f t="shared" si="33"/>
        <v>-5.6991184991044737</v>
      </c>
      <c r="AT200" s="21">
        <f t="shared" si="33"/>
        <v>-5.6023760456076959</v>
      </c>
      <c r="AU200" s="21">
        <f t="shared" si="33"/>
        <v>-5.5089674251687679</v>
      </c>
      <c r="AV200" s="21">
        <f t="shared" si="33"/>
        <v>-5.4188061451005174</v>
      </c>
      <c r="AW200" s="21">
        <f t="shared" si="33"/>
        <v>-5.3318079076775504</v>
      </c>
      <c r="AX200" s="21">
        <f t="shared" si="33"/>
        <v>-5.2478909210031333</v>
      </c>
      <c r="AY200" s="21">
        <f t="shared" si="33"/>
        <v>-5.1669758120751901</v>
      </c>
      <c r="AZ200" s="21">
        <f t="shared" si="33"/>
        <v>-5.0889616368444779</v>
      </c>
      <c r="BA200" s="21">
        <f t="shared" si="33"/>
        <v>-5.0137607528724732</v>
      </c>
      <c r="BB200" s="21">
        <f t="shared" si="33"/>
        <v>-4.9408051701519859</v>
      </c>
    </row>
    <row r="201" spans="1:54" outlineLevel="2">
      <c r="A201" s="425"/>
      <c r="B201" s="150" t="s">
        <v>473</v>
      </c>
      <c r="C201" s="19"/>
      <c r="D201" s="135" t="s">
        <v>364</v>
      </c>
      <c r="E201" s="21">
        <f>SUM(E190:E192,E194,E196:E198)</f>
        <v>-1.3485516653383769</v>
      </c>
      <c r="F201" s="21">
        <f t="shared" ref="F201:BB201" si="34">SUM(F190:F192,F194,F196:F198)</f>
        <v>-1.3521954018260707</v>
      </c>
      <c r="G201" s="21">
        <f t="shared" si="34"/>
        <v>-1.3559944423795893</v>
      </c>
      <c r="H201" s="21">
        <f t="shared" si="34"/>
        <v>-1.3599535542651839</v>
      </c>
      <c r="I201" s="21">
        <f t="shared" si="34"/>
        <v>-1.3640777013299057</v>
      </c>
      <c r="J201" s="21">
        <f t="shared" si="34"/>
        <v>-1.3683720512543518</v>
      </c>
      <c r="K201" s="21">
        <f t="shared" si="34"/>
        <v>-1.3728419828509804</v>
      </c>
      <c r="L201" s="21">
        <f t="shared" si="34"/>
        <v>-1.3774930940674068</v>
      </c>
      <c r="M201" s="21">
        <f t="shared" si="34"/>
        <v>-1.3538264539567175</v>
      </c>
      <c r="N201" s="21">
        <f t="shared" si="34"/>
        <v>-1.326759713225079</v>
      </c>
      <c r="O201" s="21">
        <f t="shared" si="34"/>
        <v>-1.300965998549851</v>
      </c>
      <c r="P201" s="21">
        <f t="shared" si="34"/>
        <v>-1.2764150845463038</v>
      </c>
      <c r="Q201" s="21">
        <f t="shared" si="34"/>
        <v>-1.253078240353696</v>
      </c>
      <c r="R201" s="21">
        <f t="shared" si="34"/>
        <v>-1.2292557000279583</v>
      </c>
      <c r="S201" s="21">
        <f t="shared" si="34"/>
        <v>-1.2063552315639043</v>
      </c>
      <c r="T201" s="21">
        <f t="shared" si="34"/>
        <v>-1.1846492712107102</v>
      </c>
      <c r="U201" s="21">
        <f t="shared" si="34"/>
        <v>-1.1641125902037688</v>
      </c>
      <c r="V201" s="21">
        <f t="shared" si="34"/>
        <v>-1.1447213773340759</v>
      </c>
      <c r="W201" s="21">
        <f t="shared" si="34"/>
        <v>-1.1264532130955933</v>
      </c>
      <c r="X201" s="21">
        <f t="shared" si="34"/>
        <v>-1.1092870465355107</v>
      </c>
      <c r="Y201" s="21">
        <f t="shared" si="34"/>
        <v>-1.093192396974106</v>
      </c>
      <c r="Z201" s="21">
        <f t="shared" si="34"/>
        <v>-1.0781439648741737</v>
      </c>
      <c r="AA201" s="21">
        <f t="shared" si="34"/>
        <v>-1.0641425785391923</v>
      </c>
      <c r="AB201" s="21">
        <f t="shared" si="34"/>
        <v>-1.0511724316360631</v>
      </c>
      <c r="AC201" s="21">
        <f t="shared" si="34"/>
        <v>-7.0208274795066412</v>
      </c>
      <c r="AD201" s="21">
        <f t="shared" si="34"/>
        <v>-6.8353984768673328</v>
      </c>
      <c r="AE201" s="21">
        <f t="shared" si="34"/>
        <v>-6.6569227469694692</v>
      </c>
      <c r="AF201" s="21">
        <f t="shared" si="34"/>
        <v>-6.4851605251091904</v>
      </c>
      <c r="AG201" s="21">
        <f t="shared" si="34"/>
        <v>-6.3198902358323865</v>
      </c>
      <c r="AH201" s="21">
        <f t="shared" si="34"/>
        <v>-6.1609128946701208</v>
      </c>
      <c r="AI201" s="21">
        <f t="shared" si="34"/>
        <v>-6.00805983651827</v>
      </c>
      <c r="AJ201" s="21">
        <f t="shared" si="34"/>
        <v>-5.8886764635611968</v>
      </c>
      <c r="AK201" s="21">
        <f t="shared" si="34"/>
        <v>-5.7738058967220214</v>
      </c>
      <c r="AL201" s="21">
        <f t="shared" si="34"/>
        <v>-5.6633492216143502</v>
      </c>
      <c r="AM201" s="21">
        <f t="shared" si="34"/>
        <v>-5.5572125454041039</v>
      </c>
      <c r="AN201" s="21">
        <f t="shared" si="34"/>
        <v>-5.4553044002472104</v>
      </c>
      <c r="AO201" s="21">
        <f t="shared" si="34"/>
        <v>-5.357535011336557</v>
      </c>
      <c r="AP201" s="21">
        <f t="shared" si="34"/>
        <v>-5.2638201689738251</v>
      </c>
      <c r="AQ201" s="21">
        <f t="shared" si="34"/>
        <v>-5.1740796123344097</v>
      </c>
      <c r="AR201" s="21">
        <f t="shared" si="34"/>
        <v>-5.0810681695419246</v>
      </c>
      <c r="AS201" s="21">
        <f t="shared" si="34"/>
        <v>-4.9764410680830622</v>
      </c>
      <c r="AT201" s="21">
        <f t="shared" si="34"/>
        <v>-4.8751450461700063</v>
      </c>
      <c r="AU201" s="21">
        <f t="shared" si="34"/>
        <v>-4.777089650422198</v>
      </c>
      <c r="AV201" s="21">
        <f t="shared" si="34"/>
        <v>-4.6821869779654381</v>
      </c>
      <c r="AW201" s="21">
        <f t="shared" si="34"/>
        <v>-4.5903516154516284</v>
      </c>
      <c r="AX201" s="21">
        <f t="shared" si="34"/>
        <v>-4.5015006264371982</v>
      </c>
      <c r="AY201" s="21">
        <f t="shared" si="34"/>
        <v>-4.4155535002709598</v>
      </c>
      <c r="AZ201" s="21">
        <f t="shared" si="34"/>
        <v>-4.3324082516154716</v>
      </c>
      <c r="BA201" s="21">
        <f t="shared" si="34"/>
        <v>-4.2519763080086523</v>
      </c>
      <c r="BB201" s="21">
        <f t="shared" si="34"/>
        <v>-4.1738450505940845</v>
      </c>
    </row>
    <row r="202" spans="1:54" outlineLevel="2">
      <c r="A202" s="426"/>
      <c r="B202" s="150" t="s">
        <v>474</v>
      </c>
      <c r="C202" s="19"/>
      <c r="D202" s="135" t="s">
        <v>364</v>
      </c>
      <c r="E202" s="21">
        <f>SUM(E190:E192,E195:E198)</f>
        <v>-1.4910318443675934</v>
      </c>
      <c r="F202" s="21">
        <f t="shared" ref="F202:BB202" si="35">SUM(F190:F192,F195:F198)</f>
        <v>-1.4990551714017175</v>
      </c>
      <c r="G202" s="21">
        <f t="shared" si="35"/>
        <v>-1.5073947947151611</v>
      </c>
      <c r="H202" s="21">
        <f t="shared" si="35"/>
        <v>-1.5160619155724322</v>
      </c>
      <c r="I202" s="21">
        <f t="shared" si="35"/>
        <v>-1.5250681975297669</v>
      </c>
      <c r="J202" s="21">
        <f t="shared" si="35"/>
        <v>-1.5344257847170986</v>
      </c>
      <c r="K202" s="21">
        <f t="shared" si="35"/>
        <v>-1.5441473206780714</v>
      </c>
      <c r="L202" s="21">
        <f t="shared" si="35"/>
        <v>-1.5542459682830432</v>
      </c>
      <c r="M202" s="21">
        <f t="shared" si="35"/>
        <v>-1.5362007438823679</v>
      </c>
      <c r="N202" s="21">
        <f t="shared" si="35"/>
        <v>-1.514962730451203</v>
      </c>
      <c r="O202" s="21">
        <f t="shared" si="35"/>
        <v>-1.4952184567782631</v>
      </c>
      <c r="P202" s="21">
        <f t="shared" si="35"/>
        <v>-1.4769465844350886</v>
      </c>
      <c r="Q202" s="21">
        <f t="shared" si="35"/>
        <v>-1.4601276380554862</v>
      </c>
      <c r="R202" s="21">
        <f t="shared" si="35"/>
        <v>-1.4430672531359099</v>
      </c>
      <c r="S202" s="21">
        <f t="shared" si="35"/>
        <v>-1.4271371226730185</v>
      </c>
      <c r="T202" s="21">
        <f t="shared" si="35"/>
        <v>-1.4126672462355068</v>
      </c>
      <c r="U202" s="21">
        <f t="shared" si="35"/>
        <v>-1.3996430966879472</v>
      </c>
      <c r="V202" s="21">
        <f t="shared" si="35"/>
        <v>-1.3880520066120865</v>
      </c>
      <c r="W202" s="21">
        <f t="shared" si="35"/>
        <v>-1.3778831613424858</v>
      </c>
      <c r="X202" s="21">
        <f t="shared" si="35"/>
        <v>-1.3691275944141204</v>
      </c>
      <c r="Y202" s="21">
        <f t="shared" si="35"/>
        <v>-1.3617674096023444</v>
      </c>
      <c r="Z202" s="21">
        <f t="shared" si="35"/>
        <v>-1.3557904123352553</v>
      </c>
      <c r="AA202" s="21">
        <f t="shared" si="35"/>
        <v>-1.3512110785038822</v>
      </c>
      <c r="AB202" s="21">
        <f t="shared" si="35"/>
        <v>-1.3480278138540855</v>
      </c>
      <c r="AC202" s="21">
        <f t="shared" si="35"/>
        <v>-8.0553963289196666</v>
      </c>
      <c r="AD202" s="21">
        <f t="shared" si="35"/>
        <v>-7.8897728339941953</v>
      </c>
      <c r="AE202" s="21">
        <f t="shared" si="35"/>
        <v>-7.7314734300030858</v>
      </c>
      <c r="AF202" s="21">
        <f t="shared" si="35"/>
        <v>-7.5802196129182953</v>
      </c>
      <c r="AG202" s="21">
        <f t="shared" si="35"/>
        <v>-7.4357720916767196</v>
      </c>
      <c r="AH202" s="21">
        <f t="shared" si="35"/>
        <v>-7.2979444946811958</v>
      </c>
      <c r="AI202" s="21">
        <f t="shared" si="35"/>
        <v>-7.166627038153135</v>
      </c>
      <c r="AJ202" s="21">
        <f t="shared" si="35"/>
        <v>-7.074885927360322</v>
      </c>
      <c r="AK202" s="21">
        <f t="shared" si="35"/>
        <v>-6.9882852354619232</v>
      </c>
      <c r="AL202" s="21">
        <f t="shared" si="35"/>
        <v>-6.9067490109411116</v>
      </c>
      <c r="AM202" s="21">
        <f t="shared" si="35"/>
        <v>-6.8302091504360369</v>
      </c>
      <c r="AN202" s="21">
        <f t="shared" si="35"/>
        <v>-6.758597787905976</v>
      </c>
      <c r="AO202" s="21">
        <f t="shared" si="35"/>
        <v>-6.6918452711576011</v>
      </c>
      <c r="AP202" s="21">
        <f t="shared" si="35"/>
        <v>-6.6298919440688735</v>
      </c>
      <c r="AQ202" s="21">
        <f t="shared" si="35"/>
        <v>-6.5726834576668303</v>
      </c>
      <c r="AR202" s="21">
        <f t="shared" si="35"/>
        <v>-6.5048621216520068</v>
      </c>
      <c r="AS202" s="21">
        <f t="shared" si="35"/>
        <v>-6.4085966109056383</v>
      </c>
      <c r="AT202" s="21">
        <f t="shared" si="35"/>
        <v>-6.3158492272917943</v>
      </c>
      <c r="AU202" s="21">
        <f t="shared" si="35"/>
        <v>-6.2265321817933756</v>
      </c>
      <c r="AV202" s="21">
        <f t="shared" si="35"/>
        <v>-6.1405599357268095</v>
      </c>
      <c r="AW202" s="21">
        <f t="shared" si="35"/>
        <v>-6.057849173420129</v>
      </c>
      <c r="AX202" s="21">
        <f t="shared" si="35"/>
        <v>-5.9783189154062697</v>
      </c>
      <c r="AY202" s="21">
        <f t="shared" si="35"/>
        <v>-5.9018905117158429</v>
      </c>
      <c r="AZ202" s="21">
        <f t="shared" si="35"/>
        <v>-5.8284637070661311</v>
      </c>
      <c r="BA202" s="21">
        <f t="shared" si="35"/>
        <v>-5.7579515020577272</v>
      </c>
      <c r="BB202" s="21">
        <f t="shared" si="35"/>
        <v>-5.6896339437815682</v>
      </c>
    </row>
    <row r="203" spans="1:54" outlineLevel="1">
      <c r="B203" s="19"/>
      <c r="C203" s="19"/>
      <c r="D203" s="19"/>
      <c r="E203" s="15"/>
    </row>
    <row r="204" spans="1:54" outlineLevel="1">
      <c r="A204" s="424" t="s">
        <v>475</v>
      </c>
      <c r="B204" s="150" t="s">
        <v>476</v>
      </c>
      <c r="C204" s="19"/>
      <c r="D204" s="135" t="s">
        <v>364</v>
      </c>
      <c r="E204" s="21">
        <f>E200</f>
        <v>-1.4195666169876544</v>
      </c>
      <c r="F204" s="21">
        <f>F200+E204</f>
        <v>-2.8453303282288944</v>
      </c>
      <c r="G204" s="21">
        <f t="shared" ref="G204:BB206" si="36">G200+F204</f>
        <v>-4.2769821963957124</v>
      </c>
      <c r="H204" s="21">
        <f t="shared" si="36"/>
        <v>-5.7147252089484502</v>
      </c>
      <c r="I204" s="21">
        <f t="shared" si="36"/>
        <v>-7.1593066860496606</v>
      </c>
      <c r="J204" s="21">
        <f t="shared" si="36"/>
        <v>-8.6109587728412791</v>
      </c>
      <c r="K204" s="21">
        <f t="shared" si="36"/>
        <v>-10.069364694711773</v>
      </c>
      <c r="L204" s="21">
        <f t="shared" si="36"/>
        <v>-11.535317614976112</v>
      </c>
      <c r="M204" s="21">
        <f t="shared" si="36"/>
        <v>-12.980551331367678</v>
      </c>
      <c r="N204" s="21">
        <f t="shared" si="36"/>
        <v>-14.401147891089186</v>
      </c>
      <c r="O204" s="21">
        <f t="shared" si="36"/>
        <v>-15.799024179486963</v>
      </c>
      <c r="P204" s="21">
        <f t="shared" si="36"/>
        <v>-17.175494345941328</v>
      </c>
      <c r="Q204" s="21">
        <f t="shared" si="36"/>
        <v>-18.531845505425533</v>
      </c>
      <c r="R204" s="21">
        <f t="shared" si="36"/>
        <v>-19.868288779165233</v>
      </c>
      <c r="S204" s="21">
        <f t="shared" si="36"/>
        <v>-21.185233864816244</v>
      </c>
      <c r="T204" s="21">
        <f t="shared" si="36"/>
        <v>-22.483955404296104</v>
      </c>
      <c r="U204" s="21">
        <f t="shared" si="36"/>
        <v>-23.765704637001193</v>
      </c>
      <c r="V204" s="21">
        <f t="shared" si="36"/>
        <v>-25.03238010795835</v>
      </c>
      <c r="W204" s="21">
        <f t="shared" si="36"/>
        <v>-26.2845332692862</v>
      </c>
      <c r="X204" s="21">
        <f t="shared" si="36"/>
        <v>-27.524047644265409</v>
      </c>
      <c r="Y204" s="21">
        <f t="shared" si="36"/>
        <v>-28.751403392564225</v>
      </c>
      <c r="Z204" s="21">
        <f t="shared" si="36"/>
        <v>-29.968458088122684</v>
      </c>
      <c r="AA204" s="21">
        <f t="shared" si="36"/>
        <v>-31.176379310818827</v>
      </c>
      <c r="AB204" s="21">
        <f t="shared" si="36"/>
        <v>-32.376321767099981</v>
      </c>
      <c r="AC204" s="21">
        <f t="shared" si="36"/>
        <v>-39.915783760224116</v>
      </c>
      <c r="AD204" s="21">
        <f t="shared" si="36"/>
        <v>-47.279912528085887</v>
      </c>
      <c r="AE204" s="21">
        <f t="shared" si="36"/>
        <v>-54.476047044775676</v>
      </c>
      <c r="AF204" s="21">
        <f t="shared" si="36"/>
        <v>-61.510980415525253</v>
      </c>
      <c r="AG204" s="21">
        <f t="shared" si="36"/>
        <v>-68.391334330155644</v>
      </c>
      <c r="AH204" s="21">
        <f t="shared" si="36"/>
        <v>-75.12357613695562</v>
      </c>
      <c r="AI204" s="21">
        <f t="shared" si="36"/>
        <v>-81.714044837315072</v>
      </c>
      <c r="AJ204" s="21">
        <f t="shared" si="36"/>
        <v>-88.199288280558946</v>
      </c>
      <c r="AK204" s="21">
        <f t="shared" si="36"/>
        <v>-94.584126586914863</v>
      </c>
      <c r="AL204" s="21">
        <f t="shared" si="36"/>
        <v>-100.87330729559187</v>
      </c>
      <c r="AM204" s="21">
        <f t="shared" si="36"/>
        <v>-107.07149973691109</v>
      </c>
      <c r="AN204" s="21">
        <f t="shared" si="36"/>
        <v>-113.18329123008465</v>
      </c>
      <c r="AO204" s="21">
        <f t="shared" si="36"/>
        <v>-119.21318740768082</v>
      </c>
      <c r="AP204" s="21">
        <f t="shared" si="36"/>
        <v>-125.16562276889663</v>
      </c>
      <c r="AQ204" s="21">
        <f t="shared" si="36"/>
        <v>-131.0449664702324</v>
      </c>
      <c r="AR204" s="21">
        <f t="shared" si="36"/>
        <v>-136.84424995235989</v>
      </c>
      <c r="AS204" s="21">
        <f t="shared" si="36"/>
        <v>-142.54336845146437</v>
      </c>
      <c r="AT204" s="21">
        <f t="shared" si="36"/>
        <v>-148.14574449707206</v>
      </c>
      <c r="AU204" s="21">
        <f t="shared" si="36"/>
        <v>-153.65471192224084</v>
      </c>
      <c r="AV204" s="21">
        <f t="shared" si="36"/>
        <v>-159.07351806734135</v>
      </c>
      <c r="AW204" s="21">
        <f t="shared" si="36"/>
        <v>-164.40532597501891</v>
      </c>
      <c r="AX204" s="21">
        <f t="shared" si="36"/>
        <v>-169.65321689602206</v>
      </c>
      <c r="AY204" s="21">
        <f t="shared" si="36"/>
        <v>-174.82019270809724</v>
      </c>
      <c r="AZ204" s="21">
        <f t="shared" si="36"/>
        <v>-179.90915434494173</v>
      </c>
      <c r="BA204" s="21">
        <f t="shared" si="36"/>
        <v>-184.92291509781421</v>
      </c>
      <c r="BB204" s="21">
        <f t="shared" si="36"/>
        <v>-189.86372026796619</v>
      </c>
    </row>
    <row r="205" spans="1:54" outlineLevel="1">
      <c r="A205" s="425"/>
      <c r="B205" s="150" t="s">
        <v>477</v>
      </c>
      <c r="C205" s="19"/>
      <c r="D205" s="135" t="s">
        <v>364</v>
      </c>
      <c r="E205" s="21">
        <f>E201</f>
        <v>-1.3485516653383769</v>
      </c>
      <c r="F205" s="21">
        <f t="shared" ref="F205:U206" si="37">F201+E205</f>
        <v>-2.7007470671644476</v>
      </c>
      <c r="G205" s="21">
        <f t="shared" si="37"/>
        <v>-4.0567415095440369</v>
      </c>
      <c r="H205" s="21">
        <f t="shared" si="37"/>
        <v>-5.4166950638092208</v>
      </c>
      <c r="I205" s="21">
        <f t="shared" si="37"/>
        <v>-6.7807727651391261</v>
      </c>
      <c r="J205" s="21">
        <f t="shared" si="37"/>
        <v>-8.149144816393477</v>
      </c>
      <c r="K205" s="21">
        <f t="shared" si="37"/>
        <v>-9.5219867992444573</v>
      </c>
      <c r="L205" s="21">
        <f t="shared" si="37"/>
        <v>-10.899479893311865</v>
      </c>
      <c r="M205" s="21">
        <f t="shared" si="37"/>
        <v>-12.253306347268582</v>
      </c>
      <c r="N205" s="21">
        <f t="shared" si="37"/>
        <v>-13.58006606049366</v>
      </c>
      <c r="O205" s="21">
        <f t="shared" si="37"/>
        <v>-14.881032059043511</v>
      </c>
      <c r="P205" s="21">
        <f t="shared" si="37"/>
        <v>-16.157447143589813</v>
      </c>
      <c r="Q205" s="21">
        <f t="shared" si="37"/>
        <v>-17.410525383943508</v>
      </c>
      <c r="R205" s="21">
        <f t="shared" si="37"/>
        <v>-18.639781083971467</v>
      </c>
      <c r="S205" s="21">
        <f t="shared" si="37"/>
        <v>-19.846136315535372</v>
      </c>
      <c r="T205" s="21">
        <f t="shared" si="37"/>
        <v>-21.030785586746081</v>
      </c>
      <c r="U205" s="21">
        <f t="shared" si="37"/>
        <v>-22.194898176949849</v>
      </c>
      <c r="V205" s="21">
        <f t="shared" si="36"/>
        <v>-23.339619554283924</v>
      </c>
      <c r="W205" s="21">
        <f t="shared" si="36"/>
        <v>-24.466072767379519</v>
      </c>
      <c r="X205" s="21">
        <f t="shared" si="36"/>
        <v>-25.575359813915028</v>
      </c>
      <c r="Y205" s="21">
        <f t="shared" si="36"/>
        <v>-26.668552210889136</v>
      </c>
      <c r="Z205" s="21">
        <f t="shared" si="36"/>
        <v>-27.746696175763308</v>
      </c>
      <c r="AA205" s="21">
        <f t="shared" si="36"/>
        <v>-28.810838754302502</v>
      </c>
      <c r="AB205" s="21">
        <f t="shared" si="36"/>
        <v>-29.862011185938563</v>
      </c>
      <c r="AC205" s="21">
        <f t="shared" si="36"/>
        <v>-36.882838665445206</v>
      </c>
      <c r="AD205" s="21">
        <f t="shared" si="36"/>
        <v>-43.718237142312539</v>
      </c>
      <c r="AE205" s="21">
        <f t="shared" si="36"/>
        <v>-50.37515988928201</v>
      </c>
      <c r="AF205" s="21">
        <f t="shared" si="36"/>
        <v>-56.860320414391197</v>
      </c>
      <c r="AG205" s="21">
        <f t="shared" si="36"/>
        <v>-63.180210650223586</v>
      </c>
      <c r="AH205" s="21">
        <f t="shared" si="36"/>
        <v>-69.341123544893705</v>
      </c>
      <c r="AI205" s="21">
        <f t="shared" si="36"/>
        <v>-75.349183381411976</v>
      </c>
      <c r="AJ205" s="21">
        <f t="shared" si="36"/>
        <v>-81.237859844973173</v>
      </c>
      <c r="AK205" s="21">
        <f t="shared" si="36"/>
        <v>-87.011665741695197</v>
      </c>
      <c r="AL205" s="21">
        <f t="shared" si="36"/>
        <v>-92.67501496330955</v>
      </c>
      <c r="AM205" s="21">
        <f t="shared" si="36"/>
        <v>-98.232227508713649</v>
      </c>
      <c r="AN205" s="21">
        <f t="shared" si="36"/>
        <v>-103.68753190896086</v>
      </c>
      <c r="AO205" s="21">
        <f t="shared" si="36"/>
        <v>-109.04506692029742</v>
      </c>
      <c r="AP205" s="21">
        <f t="shared" si="36"/>
        <v>-114.30888708927124</v>
      </c>
      <c r="AQ205" s="21">
        <f t="shared" si="36"/>
        <v>-119.48296670160565</v>
      </c>
      <c r="AR205" s="21">
        <f t="shared" si="36"/>
        <v>-124.56403487114757</v>
      </c>
      <c r="AS205" s="21">
        <f t="shared" si="36"/>
        <v>-129.54047593923065</v>
      </c>
      <c r="AT205" s="21">
        <f t="shared" si="36"/>
        <v>-134.41562098540066</v>
      </c>
      <c r="AU205" s="21">
        <f t="shared" si="36"/>
        <v>-139.19271063582286</v>
      </c>
      <c r="AV205" s="21">
        <f t="shared" si="36"/>
        <v>-143.87489761378831</v>
      </c>
      <c r="AW205" s="21">
        <f t="shared" si="36"/>
        <v>-148.46524922923993</v>
      </c>
      <c r="AX205" s="21">
        <f t="shared" si="36"/>
        <v>-152.96674985567714</v>
      </c>
      <c r="AY205" s="21">
        <f t="shared" si="36"/>
        <v>-157.3823033559481</v>
      </c>
      <c r="AZ205" s="21">
        <f t="shared" si="36"/>
        <v>-161.71471160756357</v>
      </c>
      <c r="BA205" s="21">
        <f t="shared" si="36"/>
        <v>-165.96668791557224</v>
      </c>
      <c r="BB205" s="21">
        <f t="shared" si="36"/>
        <v>-170.14053296616632</v>
      </c>
    </row>
    <row r="206" spans="1:54" outlineLevel="1">
      <c r="A206" s="426"/>
      <c r="B206" s="150" t="s">
        <v>478</v>
      </c>
      <c r="C206" s="19"/>
      <c r="D206" s="135" t="s">
        <v>364</v>
      </c>
      <c r="E206" s="21">
        <f>E202</f>
        <v>-1.4910318443675934</v>
      </c>
      <c r="F206" s="21">
        <f t="shared" si="37"/>
        <v>-2.9900870157693111</v>
      </c>
      <c r="G206" s="21">
        <f t="shared" si="36"/>
        <v>-4.497481810484472</v>
      </c>
      <c r="H206" s="21">
        <f t="shared" si="36"/>
        <v>-6.0135437260569038</v>
      </c>
      <c r="I206" s="21">
        <f t="shared" si="36"/>
        <v>-7.5386119235866706</v>
      </c>
      <c r="J206" s="21">
        <f t="shared" si="36"/>
        <v>-9.0730377083037688</v>
      </c>
      <c r="K206" s="21">
        <f t="shared" si="36"/>
        <v>-10.61718502898184</v>
      </c>
      <c r="L206" s="21">
        <f t="shared" si="36"/>
        <v>-12.171430997264883</v>
      </c>
      <c r="M206" s="21">
        <f t="shared" si="36"/>
        <v>-13.707631741147251</v>
      </c>
      <c r="N206" s="21">
        <f t="shared" si="36"/>
        <v>-15.222594471598454</v>
      </c>
      <c r="O206" s="21">
        <f t="shared" si="36"/>
        <v>-16.717812928376716</v>
      </c>
      <c r="P206" s="21">
        <f t="shared" si="36"/>
        <v>-18.194759512811807</v>
      </c>
      <c r="Q206" s="21">
        <f t="shared" si="36"/>
        <v>-19.654887150867292</v>
      </c>
      <c r="R206" s="21">
        <f t="shared" si="36"/>
        <v>-21.097954404003204</v>
      </c>
      <c r="S206" s="21">
        <f t="shared" si="36"/>
        <v>-22.525091526676221</v>
      </c>
      <c r="T206" s="21">
        <f t="shared" si="36"/>
        <v>-23.937758772911728</v>
      </c>
      <c r="U206" s="21">
        <f t="shared" si="36"/>
        <v>-25.337401869599674</v>
      </c>
      <c r="V206" s="21">
        <f t="shared" si="36"/>
        <v>-26.725453876211759</v>
      </c>
      <c r="W206" s="21">
        <f t="shared" si="36"/>
        <v>-28.103337037554244</v>
      </c>
      <c r="X206" s="21">
        <f t="shared" si="36"/>
        <v>-29.472464631968364</v>
      </c>
      <c r="Y206" s="21">
        <f t="shared" si="36"/>
        <v>-30.834232041570708</v>
      </c>
      <c r="Z206" s="21">
        <f t="shared" si="36"/>
        <v>-32.190022453905961</v>
      </c>
      <c r="AA206" s="21">
        <f t="shared" si="36"/>
        <v>-33.541233532409841</v>
      </c>
      <c r="AB206" s="21">
        <f t="shared" si="36"/>
        <v>-34.889261346263929</v>
      </c>
      <c r="AC206" s="21">
        <f t="shared" si="36"/>
        <v>-42.944657675183592</v>
      </c>
      <c r="AD206" s="21">
        <f t="shared" si="36"/>
        <v>-50.834430509177785</v>
      </c>
      <c r="AE206" s="21">
        <f t="shared" si="36"/>
        <v>-58.56590393918087</v>
      </c>
      <c r="AF206" s="21">
        <f t="shared" si="36"/>
        <v>-66.146123552099169</v>
      </c>
      <c r="AG206" s="21">
        <f t="shared" si="36"/>
        <v>-73.581895643775894</v>
      </c>
      <c r="AH206" s="21">
        <f t="shared" si="36"/>
        <v>-80.879840138457084</v>
      </c>
      <c r="AI206" s="21">
        <f t="shared" si="36"/>
        <v>-88.046467176610221</v>
      </c>
      <c r="AJ206" s="21">
        <f t="shared" si="36"/>
        <v>-95.121353103970549</v>
      </c>
      <c r="AK206" s="21">
        <f t="shared" si="36"/>
        <v>-102.10963833943248</v>
      </c>
      <c r="AL206" s="21">
        <f t="shared" si="36"/>
        <v>-109.01638735037359</v>
      </c>
      <c r="AM206" s="21">
        <f t="shared" si="36"/>
        <v>-115.84659650080962</v>
      </c>
      <c r="AN206" s="21">
        <f t="shared" si="36"/>
        <v>-122.60519428871559</v>
      </c>
      <c r="AO206" s="21">
        <f t="shared" si="36"/>
        <v>-129.29703955987318</v>
      </c>
      <c r="AP206" s="21">
        <f t="shared" si="36"/>
        <v>-135.92693150394206</v>
      </c>
      <c r="AQ206" s="21">
        <f t="shared" si="36"/>
        <v>-142.4996149616089</v>
      </c>
      <c r="AR206" s="21">
        <f t="shared" si="36"/>
        <v>-149.00447708326089</v>
      </c>
      <c r="AS206" s="21">
        <f t="shared" si="36"/>
        <v>-155.41307369416654</v>
      </c>
      <c r="AT206" s="21">
        <f t="shared" si="36"/>
        <v>-161.72892292145835</v>
      </c>
      <c r="AU206" s="21">
        <f t="shared" si="36"/>
        <v>-167.95545510325172</v>
      </c>
      <c r="AV206" s="21">
        <f t="shared" si="36"/>
        <v>-174.09601503897852</v>
      </c>
      <c r="AW206" s="21">
        <f t="shared" si="36"/>
        <v>-180.15386421239864</v>
      </c>
      <c r="AX206" s="21">
        <f t="shared" si="36"/>
        <v>-186.13218312780492</v>
      </c>
      <c r="AY206" s="21">
        <f t="shared" si="36"/>
        <v>-192.03407363952076</v>
      </c>
      <c r="AZ206" s="21">
        <f t="shared" si="36"/>
        <v>-197.86253734658689</v>
      </c>
      <c r="BA206" s="21">
        <f t="shared" si="36"/>
        <v>-203.62048884864461</v>
      </c>
      <c r="BB206" s="21">
        <f t="shared" si="36"/>
        <v>-209.31012279242617</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479</v>
      </c>
      <c r="C209" s="57"/>
      <c r="D209" s="56" t="s">
        <v>364</v>
      </c>
      <c r="E209" s="279">
        <v>-1.3125858538362967</v>
      </c>
      <c r="F209" s="279">
        <v>-1.3571796573872013</v>
      </c>
      <c r="G209" s="279">
        <v>-1.4029083509858784</v>
      </c>
      <c r="H209" s="279">
        <v>-1.4502267387846928</v>
      </c>
      <c r="I209" s="279">
        <v>-1.5073012821463494</v>
      </c>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D33:G33"/>
    <mergeCell ref="D32:G32"/>
    <mergeCell ref="D31:G31"/>
    <mergeCell ref="I2:U2"/>
    <mergeCell ref="I3:N4"/>
    <mergeCell ref="P3:U4"/>
    <mergeCell ref="I5:N18"/>
    <mergeCell ref="I20:N20"/>
    <mergeCell ref="P20:U20"/>
    <mergeCell ref="I21:N45"/>
    <mergeCell ref="P21:U45"/>
    <mergeCell ref="P5:U18"/>
    <mergeCell ref="D34:G34"/>
    <mergeCell ref="A19:B19"/>
    <mergeCell ref="A54:A64"/>
    <mergeCell ref="A190:A198"/>
    <mergeCell ref="A200:A202"/>
    <mergeCell ref="A186:A187"/>
    <mergeCell ref="A66:A71"/>
    <mergeCell ref="A158:A169"/>
    <mergeCell ref="A172:A174"/>
    <mergeCell ref="A176:A178"/>
    <mergeCell ref="A31:A40"/>
    <mergeCell ref="J51:N51"/>
    <mergeCell ref="O51:S51"/>
    <mergeCell ref="A75:A77"/>
    <mergeCell ref="A204:A206"/>
    <mergeCell ref="A143:A15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s>
  <phoneticPr fontId="24" type="noConversion"/>
  <dataValidations count="1">
    <dataValidation type="list" allowBlank="1" showInputMessage="1" showErrorMessage="1" sqref="B7" xr:uid="{826EA4CC-C28D-4605-8CD1-D1F6D78CEAC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2.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customXml/itemProps2.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4.xml><?xml version="1.0" encoding="utf-8"?>
<ds:datastoreItem xmlns:ds="http://schemas.openxmlformats.org/officeDocument/2006/customXml" ds:itemID="{C1BC92AD-D5E2-490A-A774-C8403159A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2024-12-17T18:02:31Z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